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2075" firstSheet="2" activeTab="8"/>
  </bookViews>
  <sheets>
    <sheet name="Commande Marché 2015" sheetId="10" r:id="rId1"/>
    <sheet name="Incubateur 2015" sheetId="4" r:id="rId2"/>
    <sheet name="Smolts 2015" sheetId="2" r:id="rId3"/>
    <sheet name="Captures 2015" sheetId="1" r:id="rId4"/>
    <sheet name="Alevins 2015" sheetId="3" r:id="rId5"/>
    <sheet name="Croisement 2014" sheetId="6" r:id="rId6"/>
    <sheet name="Repro 2014" sheetId="7" r:id="rId7"/>
    <sheet name="Débits" sheetId="5" r:id="rId8"/>
    <sheet name="surplus" sheetId="11" r:id="rId9"/>
  </sheets>
  <calcPr calcId="145621"/>
</workbook>
</file>

<file path=xl/calcChain.xml><?xml version="1.0" encoding="utf-8"?>
<calcChain xmlns="http://schemas.openxmlformats.org/spreadsheetml/2006/main">
  <c r="F3" i="11" l="1"/>
  <c r="F4" i="11" s="1"/>
  <c r="C11" i="4"/>
  <c r="H41" i="11" l="1"/>
  <c r="H36" i="11"/>
  <c r="F8" i="11"/>
  <c r="H28" i="11" s="1"/>
  <c r="F71" i="3"/>
  <c r="H71" i="3" s="1"/>
  <c r="F100" i="3"/>
  <c r="H101" i="3"/>
  <c r="H234" i="3"/>
  <c r="F44" i="11" l="1"/>
  <c r="H57" i="11" s="1"/>
  <c r="F146" i="3"/>
  <c r="H171" i="3" s="1"/>
  <c r="F121" i="3"/>
  <c r="H122" i="3" s="1"/>
  <c r="F42" i="11"/>
  <c r="F129" i="3"/>
  <c r="H135" i="3" s="1"/>
  <c r="F63" i="11"/>
  <c r="H63" i="11" s="1"/>
  <c r="F15" i="2" l="1"/>
</calcChain>
</file>

<file path=xl/sharedStrings.xml><?xml version="1.0" encoding="utf-8"?>
<sst xmlns="http://schemas.openxmlformats.org/spreadsheetml/2006/main" count="1496" uniqueCount="464">
  <si>
    <t>Puce</t>
  </si>
  <si>
    <t>Date</t>
  </si>
  <si>
    <t>Adipeuse</t>
  </si>
  <si>
    <t>Age de mer supposé</t>
  </si>
  <si>
    <t>Poids (g)</t>
  </si>
  <si>
    <t>FC</t>
  </si>
  <si>
    <t>Machoire (mm)</t>
  </si>
  <si>
    <t>Etat Sanitaire</t>
  </si>
  <si>
    <t>N° Echantillon ADN</t>
  </si>
  <si>
    <t>oui</t>
  </si>
  <si>
    <t>non</t>
  </si>
  <si>
    <t>0675</t>
  </si>
  <si>
    <t>0755</t>
  </si>
  <si>
    <t>0665</t>
  </si>
  <si>
    <t>0595</t>
  </si>
  <si>
    <t>0785</t>
  </si>
  <si>
    <t>0795</t>
  </si>
  <si>
    <t>0425</t>
  </si>
  <si>
    <t>0705</t>
  </si>
  <si>
    <t>0565</t>
  </si>
  <si>
    <t>0535</t>
  </si>
  <si>
    <t>0605</t>
  </si>
  <si>
    <t>0825</t>
  </si>
  <si>
    <t>0855</t>
  </si>
  <si>
    <t>0685</t>
  </si>
  <si>
    <t>0435</t>
  </si>
  <si>
    <t>0845</t>
  </si>
  <si>
    <t>0915</t>
  </si>
  <si>
    <t>0505</t>
  </si>
  <si>
    <t>0475</t>
  </si>
  <si>
    <t>0835</t>
  </si>
  <si>
    <t>Cours d'eau</t>
  </si>
  <si>
    <t>Site</t>
  </si>
  <si>
    <t>Cood X</t>
  </si>
  <si>
    <t>Cood Y</t>
  </si>
  <si>
    <t>Nombre</t>
  </si>
  <si>
    <t>Poids moyen</t>
  </si>
  <si>
    <t>Gartempe</t>
  </si>
  <si>
    <t>Pont D942 - Bussières Poitevine</t>
  </si>
  <si>
    <t>Total Gartempe</t>
  </si>
  <si>
    <t>Allier</t>
  </si>
  <si>
    <t>Chanteuges - CNSS</t>
  </si>
  <si>
    <t>Total Allier</t>
  </si>
  <si>
    <t>Total</t>
  </si>
  <si>
    <t>Cous d'eau</t>
  </si>
  <si>
    <t>Coord X</t>
  </si>
  <si>
    <t>Coord Y</t>
  </si>
  <si>
    <t>Déversés</t>
  </si>
  <si>
    <t>Poids</t>
  </si>
  <si>
    <t>Aval barrage - Langeac</t>
  </si>
  <si>
    <t>Ile d'amour - Langeac</t>
  </si>
  <si>
    <t>Confluence canal fuite - Langeac</t>
  </si>
  <si>
    <t>Pont Blanc - Langeac</t>
  </si>
  <si>
    <t>Entrée Camping - Langeac</t>
  </si>
  <si>
    <t>Camping - Langeac</t>
  </si>
  <si>
    <t>Camping - Gravière - Langeac</t>
  </si>
  <si>
    <t>Confluence Morange</t>
  </si>
  <si>
    <t>Station épuration - Langeac</t>
  </si>
  <si>
    <t>Amont Pont Costet - Langeac</t>
  </si>
  <si>
    <t>Aval Pont de Costet</t>
  </si>
  <si>
    <t>Amont Reilhac</t>
  </si>
  <si>
    <t>Amont gravière - Reilhac</t>
  </si>
  <si>
    <t>Aval gravière - Reilhac</t>
  </si>
  <si>
    <t>La Plaine - Reilhac</t>
  </si>
  <si>
    <t>Confluence Malascon - Truchon</t>
  </si>
  <si>
    <t xml:space="preserve">Le Fournet - Chambon Cerzat </t>
  </si>
  <si>
    <t>Peyre</t>
  </si>
  <si>
    <t>Peyre aval</t>
  </si>
  <si>
    <t>Chilhac - Les gardes</t>
  </si>
  <si>
    <t xml:space="preserve">Camping amont - Chilhac </t>
  </si>
  <si>
    <t xml:space="preserve">Camping - Chilhac </t>
  </si>
  <si>
    <t>Pic de Gournet</t>
  </si>
  <si>
    <t>Aval barrage Moulin - Chilhac</t>
  </si>
  <si>
    <t>Archaud</t>
  </si>
  <si>
    <t>Archaud - La plaine</t>
  </si>
  <si>
    <t xml:space="preserve">Le Chausse - Saint Cirgues </t>
  </si>
  <si>
    <t xml:space="preserve">Bar des Pêcheurs - Saint Cirgues </t>
  </si>
  <si>
    <t>Le Monastère - Saint Cirgues</t>
  </si>
  <si>
    <t>Aval pont - Lavoute Chilhac</t>
  </si>
  <si>
    <t>Gendarmerie - Lavoute Chilhac</t>
  </si>
  <si>
    <t>Camping -  Lavoute Chilhac</t>
  </si>
  <si>
    <t xml:space="preserve">Amont ruisseau des Veissayres - Laboue </t>
  </si>
  <si>
    <t>Fraisse carrière - Le Chambon</t>
  </si>
  <si>
    <t>Escombelle amont - Chazieux</t>
  </si>
  <si>
    <t>Les Hommer  - Chazieux</t>
  </si>
  <si>
    <t>Le Clot - Chazieux</t>
  </si>
  <si>
    <t>Base nautique - Saint Ilpize</t>
  </si>
  <si>
    <t>Confluence Fontaride - La Vialette - Jazindes</t>
  </si>
  <si>
    <t>La Vialette camping - Jazindes</t>
  </si>
  <si>
    <t>La Redonde</t>
  </si>
  <si>
    <t>Lomnède amont</t>
  </si>
  <si>
    <t>Lomnède aval</t>
  </si>
  <si>
    <t>Grand Champ amont</t>
  </si>
  <si>
    <t>Aval pont - Vieille Brioude</t>
  </si>
  <si>
    <t>La Bageasse - Vieille Brioude</t>
  </si>
  <si>
    <t>La Bageasse - Pont routier</t>
  </si>
  <si>
    <t>Fontannes Stades  - Vieille Brioude</t>
  </si>
  <si>
    <t>Pont de Lamothe  - Brioude</t>
  </si>
  <si>
    <t>Allevier</t>
  </si>
  <si>
    <t>Stade - Cohade</t>
  </si>
  <si>
    <t>Cote Rouge - Allevier</t>
  </si>
  <si>
    <t xml:space="preserve">Le Fouret - Azerat </t>
  </si>
  <si>
    <t xml:space="preserve">Azerat </t>
  </si>
  <si>
    <t>La Pellière des Italiens</t>
  </si>
  <si>
    <t>Alagnon</t>
  </si>
  <si>
    <t>Amont Micro de Courcelle</t>
  </si>
  <si>
    <t>Aval barrage camping</t>
  </si>
  <si>
    <t>Pont RN</t>
  </si>
  <si>
    <t>Amont passerelle de Massiac</t>
  </si>
  <si>
    <t>Aval passerelle Massiac</t>
  </si>
  <si>
    <t>Usine - Massiac</t>
  </si>
  <si>
    <t>Le verger de Massiac</t>
  </si>
  <si>
    <t>Les Graveiras</t>
  </si>
  <si>
    <t>Barrage moulin de notre dame</t>
  </si>
  <si>
    <t>Aval Pont - Amont Ouche</t>
  </si>
  <si>
    <t>Babory Aval pont</t>
  </si>
  <si>
    <t>Babory confluence Sianne</t>
  </si>
  <si>
    <t>Stade du Babory</t>
  </si>
  <si>
    <t>Bois de Marthe amont</t>
  </si>
  <si>
    <t>Bois de Marthe aval</t>
  </si>
  <si>
    <t>A tout va bien</t>
  </si>
  <si>
    <t>Brugeilles</t>
  </si>
  <si>
    <t>Le Dinfaret</t>
  </si>
  <si>
    <t>Fontaine du curé</t>
  </si>
  <si>
    <t>Aval barrage Chambon</t>
  </si>
  <si>
    <t>Le Chambon</t>
  </si>
  <si>
    <t>Lanau</t>
  </si>
  <si>
    <t>Le Bateau - St Léotoing</t>
  </si>
  <si>
    <t>Ruisseau de la roche</t>
  </si>
  <si>
    <t>St Michel - Léotoing</t>
  </si>
  <si>
    <t>La Plagne</t>
  </si>
  <si>
    <t>Amont Viaduc Planzol</t>
  </si>
  <si>
    <t>Planzol</t>
  </si>
  <si>
    <t>Aval Viaduc Rocher de la photo</t>
  </si>
  <si>
    <t>Sioule</t>
  </si>
  <si>
    <t>Pont de Braynant</t>
  </si>
  <si>
    <t>Moulin de la Fayolle</t>
  </si>
  <si>
    <t>Moulin de la Collange</t>
  </si>
  <si>
    <t>Amont Lisseuil</t>
  </si>
  <si>
    <t>Amont Moulin des Iles</t>
  </si>
  <si>
    <t>Aval Moulin des Iles</t>
  </si>
  <si>
    <t>Chez Mathias</t>
  </si>
  <si>
    <t>Chez Barthomier</t>
  </si>
  <si>
    <t>Rochocol</t>
  </si>
  <si>
    <t>Aval barrage camping du Pont de Menat</t>
  </si>
  <si>
    <t>Aval Barrage Pont de Menat</t>
  </si>
  <si>
    <t>Chatelut</t>
  </si>
  <si>
    <t>Hotel Vindrie - amont carrefour Champeaux</t>
  </si>
  <si>
    <t>Champeaux</t>
  </si>
  <si>
    <t>Carrefour des Bournats</t>
  </si>
  <si>
    <t>Les peupliers - Les Bournats</t>
  </si>
  <si>
    <t>Carrefour de Champomier</t>
  </si>
  <si>
    <t>Aval Moulin de Lavau - Les roches</t>
  </si>
  <si>
    <t>Confluence Gourdonne</t>
  </si>
  <si>
    <t>Chouvigny amont Château</t>
  </si>
  <si>
    <t>Chouvigny les Roziers</t>
  </si>
  <si>
    <t>La Chaux - Ruisseau du Puy</t>
  </si>
  <si>
    <t>Dore</t>
  </si>
  <si>
    <t>Tour Goyon</t>
  </si>
  <si>
    <t>Bru amont</t>
  </si>
  <si>
    <t>Legat</t>
  </si>
  <si>
    <t>Bru</t>
  </si>
  <si>
    <t>Pont Perrier</t>
  </si>
  <si>
    <t>Péchadoire</t>
  </si>
  <si>
    <t>Carrefour des Chabriers</t>
  </si>
  <si>
    <t>Amont Châtelet</t>
  </si>
  <si>
    <t xml:space="preserve">Pont de Chantelauze </t>
  </si>
  <si>
    <t>Chantelauze</t>
  </si>
  <si>
    <t>Chassaing amont</t>
  </si>
  <si>
    <t>D296</t>
  </si>
  <si>
    <t>Méchet</t>
  </si>
  <si>
    <t>Moulin Blanc</t>
  </si>
  <si>
    <t>La Corvée</t>
  </si>
  <si>
    <t>Grande Verrière</t>
  </si>
  <si>
    <t>Château Bouton</t>
  </si>
  <si>
    <t>Senavelle</t>
  </si>
  <si>
    <t>Celle en Morvan</t>
  </si>
  <si>
    <t>Chaloire</t>
  </si>
  <si>
    <t>Le Chêne</t>
  </si>
  <si>
    <t>Chaumes froides amont</t>
  </si>
  <si>
    <t>Vauchanges</t>
  </si>
  <si>
    <t>Le Moulin</t>
  </si>
  <si>
    <t>Les granges</t>
  </si>
  <si>
    <t>Celle</t>
  </si>
  <si>
    <t>Plessis</t>
  </si>
  <si>
    <t>Pont Monthelon</t>
  </si>
  <si>
    <t>La Saurée</t>
  </si>
  <si>
    <t>Chantal</t>
  </si>
  <si>
    <t>Champs de Chantal</t>
  </si>
  <si>
    <t xml:space="preserve">Milliore </t>
  </si>
  <si>
    <t>Pont D978 aval</t>
  </si>
  <si>
    <t xml:space="preserve">Les barengers </t>
  </si>
  <si>
    <t>Canche</t>
  </si>
  <si>
    <t>Planches St-Agnan</t>
  </si>
  <si>
    <t>Pont N81</t>
  </si>
  <si>
    <t>Les Grivaux</t>
  </si>
  <si>
    <t>Grand Millery</t>
  </si>
  <si>
    <t>Ternin</t>
  </si>
  <si>
    <t>La Charmoye</t>
  </si>
  <si>
    <t>Lovernay</t>
  </si>
  <si>
    <t>Tavernay</t>
  </si>
  <si>
    <t>Pré Charmoye</t>
  </si>
  <si>
    <t>La Chaume</t>
  </si>
  <si>
    <t>Sommant</t>
  </si>
  <si>
    <t>Pont de Glux D132</t>
  </si>
  <si>
    <t>Moulin d'Usseau</t>
  </si>
  <si>
    <t>Mortaise</t>
  </si>
  <si>
    <t>Souvert</t>
  </si>
  <si>
    <t>Pont de la Vallade - Villedary</t>
  </si>
  <si>
    <t>Pont Roubeau / Villedary</t>
  </si>
  <si>
    <t>Passerelle aval Villedary</t>
  </si>
  <si>
    <t>Passerelle Chier de Bois</t>
  </si>
  <si>
    <t>Moulin de Talabot</t>
  </si>
  <si>
    <t>Passerelle Les Petits Bois</t>
  </si>
  <si>
    <t>Amont Pont de Rebeyrat</t>
  </si>
  <si>
    <t>Pont de Rebeyrat</t>
  </si>
  <si>
    <t>Moulin de St Sylvain</t>
  </si>
  <si>
    <t>Pont de Gartempe (D22)</t>
  </si>
  <si>
    <t>Le Château de Gartempe</t>
  </si>
  <si>
    <t>Passerelle la Chassagne</t>
  </si>
  <si>
    <t>Moulin de la roche</t>
  </si>
  <si>
    <t>Passerelle Ribette</t>
  </si>
  <si>
    <t>Moulin de Ribbes (+ passerelle)</t>
  </si>
  <si>
    <t>Pont de Bospillat (D 4)</t>
  </si>
  <si>
    <t>Langlard</t>
  </si>
  <si>
    <t>Confluence R. de Masgelier (amont)</t>
  </si>
  <si>
    <t>Tangence D 48</t>
  </si>
  <si>
    <t>Pont D 48 (Laugères)</t>
  </si>
  <si>
    <t>Pont D912a1 Grand Bourg</t>
  </si>
  <si>
    <t>Step Grand Bourg</t>
  </si>
  <si>
    <t>Pont D 912</t>
  </si>
  <si>
    <t>Moulin Sebrot</t>
  </si>
  <si>
    <t>Pont de Salagnac</t>
  </si>
  <si>
    <t>Moulin de Chalibat</t>
  </si>
  <si>
    <t>Couture de Chassagnaud</t>
  </si>
  <si>
    <t>Moulin de la Ribière</t>
  </si>
  <si>
    <t>Moulin La Rebeyrolle – Amont</t>
  </si>
  <si>
    <t>Moulin de la Rébeyrolle – Aval</t>
  </si>
  <si>
    <t>Usine de la Côte</t>
  </si>
  <si>
    <t>Moulin de Chatelus</t>
  </si>
  <si>
    <t>Aval du Moulin Neuf</t>
  </si>
  <si>
    <t>Tengence route du Pallet</t>
  </si>
  <si>
    <t>Moulin de Pallet</t>
  </si>
  <si>
    <t>Pont de Fursac</t>
  </si>
  <si>
    <t>Moulin de Clopet</t>
  </si>
  <si>
    <t>Ancienne Papeterie</t>
  </si>
  <si>
    <t>Passerelle Bois l'eau</t>
  </si>
  <si>
    <t>Les Vauries</t>
  </si>
  <si>
    <t>Moulin du Sault</t>
  </si>
  <si>
    <t>Pont Mazéras</t>
  </si>
  <si>
    <t>Aval Pont de Gaucharaud</t>
  </si>
  <si>
    <t>Rocherolles</t>
  </si>
  <si>
    <t>Moulin de Coulerolles</t>
  </si>
  <si>
    <t>Moulin de la Gerbe</t>
  </si>
  <si>
    <t>Usine électrique du Mas Bessine</t>
  </si>
  <si>
    <t>Moulin du Vieux Pont de Bessines</t>
  </si>
  <si>
    <t>Ruisseau de Sagnat</t>
  </si>
  <si>
    <t>Moulin de Bussière Etable</t>
  </si>
  <si>
    <t>La Couture</t>
  </si>
  <si>
    <t>Moulin de Nazat (Fraisse)</t>
  </si>
  <si>
    <t>Moulin de la Vilette</t>
  </si>
  <si>
    <t>Moulin Gallant</t>
  </si>
  <si>
    <t>Moulin de la Ville</t>
  </si>
  <si>
    <t>Moulin à Foulon</t>
  </si>
  <si>
    <t>Moulin Theillaud</t>
  </si>
  <si>
    <t>Pont de Ventenat (D711)</t>
  </si>
  <si>
    <t>Usine de la Roche Etrangleloup</t>
  </si>
  <si>
    <t>Grotte</t>
  </si>
  <si>
    <t>Pont de Laprade - Papeterie</t>
  </si>
  <si>
    <t>Moulin de Bersac</t>
  </si>
  <si>
    <t>Moulin d'Ardent</t>
  </si>
  <si>
    <t>Incubateurs</t>
  </si>
  <si>
    <t>Date de mise en charge</t>
  </si>
  <si>
    <t xml:space="preserve"> Œufs </t>
  </si>
  <si>
    <t>Origine</t>
  </si>
  <si>
    <t>Peyrusse</t>
  </si>
  <si>
    <t xml:space="preserve">Enfermés </t>
  </si>
  <si>
    <t>La Prade</t>
  </si>
  <si>
    <t>Blassac</t>
  </si>
  <si>
    <t>Arçon</t>
  </si>
  <si>
    <t xml:space="preserve">Total </t>
  </si>
  <si>
    <t>ALLIER Langeac</t>
  </si>
  <si>
    <t>ALAGNON Lempdes</t>
  </si>
  <si>
    <t>SIOULE  Ebreuil</t>
  </si>
  <si>
    <t>DORE Ambert</t>
  </si>
  <si>
    <t>GARTEMPE Folles</t>
  </si>
  <si>
    <t>ARROUX Etang/Ar.</t>
  </si>
  <si>
    <t>_955000003458211</t>
  </si>
  <si>
    <t>_955000003551433</t>
  </si>
  <si>
    <t>_955000003551863</t>
  </si>
  <si>
    <t>_955000003552043</t>
  </si>
  <si>
    <t>_955000003552232</t>
  </si>
  <si>
    <t>_955000003457733</t>
  </si>
  <si>
    <t>_955000003552012</t>
  </si>
  <si>
    <t>_955000003369623</t>
  </si>
  <si>
    <t>_955000003458213</t>
  </si>
  <si>
    <t>_955000003369757</t>
  </si>
  <si>
    <t>_955000003369480</t>
  </si>
  <si>
    <t>_955000003368324</t>
  </si>
  <si>
    <t>_955000003368934</t>
  </si>
  <si>
    <t>_955000003457344</t>
  </si>
  <si>
    <t>_955000003551884</t>
  </si>
  <si>
    <t>_955000003369831</t>
  </si>
  <si>
    <t>_955000003295915</t>
  </si>
  <si>
    <t>_955000003369582</t>
  </si>
  <si>
    <t>_955000003368351</t>
  </si>
  <si>
    <t>_955000003457443</t>
  </si>
  <si>
    <t>_939000001320614</t>
  </si>
  <si>
    <t>_955000003457361</t>
  </si>
  <si>
    <t>_955000003369334</t>
  </si>
  <si>
    <t>_955000003368392</t>
  </si>
  <si>
    <t>_955000003457924</t>
  </si>
  <si>
    <t>_955000003295482</t>
  </si>
  <si>
    <t>_955000003553314</t>
  </si>
  <si>
    <t>_955000003458221</t>
  </si>
  <si>
    <t>_955000003551484</t>
  </si>
  <si>
    <t>_939000001321174</t>
  </si>
  <si>
    <t>_955000003551462</t>
  </si>
  <si>
    <t>_955000003368673</t>
  </si>
  <si>
    <t>_955000003458288</t>
  </si>
  <si>
    <t>_955000003458283</t>
  </si>
  <si>
    <t>_955000003458134</t>
  </si>
  <si>
    <t>_955000003458003</t>
  </si>
  <si>
    <t>_939000001157799</t>
  </si>
  <si>
    <t>_955000003368980</t>
  </si>
  <si>
    <t>_955000003551522</t>
  </si>
  <si>
    <t>_955000003369493</t>
  </si>
  <si>
    <t>_955000003551797</t>
  </si>
  <si>
    <t>_955000003457393</t>
  </si>
  <si>
    <t>_939000001157794</t>
  </si>
  <si>
    <t>_955000003457829</t>
  </si>
  <si>
    <t>_955000003368533</t>
  </si>
  <si>
    <t>_955000003551623</t>
  </si>
  <si>
    <t>_955000003551883</t>
  </si>
  <si>
    <t>_955000003457551</t>
  </si>
  <si>
    <t>_955000003458194</t>
  </si>
  <si>
    <t>_939000001157306</t>
  </si>
  <si>
    <t>_955000003368221</t>
  </si>
  <si>
    <t>_955000003552195</t>
  </si>
  <si>
    <t>_955000003295035</t>
  </si>
  <si>
    <t>_955000003552186</t>
  </si>
  <si>
    <t>_955000003369023</t>
  </si>
  <si>
    <t>_955000003368653</t>
  </si>
  <si>
    <t>_955000003552109</t>
  </si>
  <si>
    <t>_955000003551653</t>
  </si>
  <si>
    <t>_955000003457488</t>
  </si>
  <si>
    <t>_955000003458165</t>
  </si>
  <si>
    <t>_955000003551388</t>
  </si>
  <si>
    <t>_955000003553532</t>
  </si>
  <si>
    <t>_955000003551786</t>
  </si>
  <si>
    <t>_955000003554173</t>
  </si>
  <si>
    <t>_955000003552074</t>
  </si>
  <si>
    <t>_955000003553993</t>
  </si>
  <si>
    <t>_955000003368383</t>
  </si>
  <si>
    <t>_955000003553544</t>
  </si>
  <si>
    <t>_955000003457814</t>
  </si>
  <si>
    <t>_955000003551377</t>
  </si>
  <si>
    <t>_955000003457783</t>
  </si>
  <si>
    <t>_955000003551715</t>
  </si>
  <si>
    <t>_955000003369358</t>
  </si>
  <si>
    <t>_955000003552152</t>
  </si>
  <si>
    <t>_955000003552200</t>
  </si>
  <si>
    <t>_955000003368311</t>
  </si>
  <si>
    <t>_955000003458138</t>
  </si>
  <si>
    <t>_955000003553725</t>
  </si>
  <si>
    <t>_955000003368373</t>
  </si>
  <si>
    <t>_955000003458147</t>
  </si>
  <si>
    <t>_955000003551782</t>
  </si>
  <si>
    <t>_955000003551463</t>
  </si>
  <si>
    <t>_955000003551721</t>
  </si>
  <si>
    <t>_955000003457373</t>
  </si>
  <si>
    <t>_955000003551470</t>
  </si>
  <si>
    <t>_939000001320834</t>
  </si>
  <si>
    <t>_955000003457914</t>
  </si>
  <si>
    <t>_955000003457694</t>
  </si>
  <si>
    <t>_955000003458281</t>
  </si>
  <si>
    <t>_955000003551852</t>
  </si>
  <si>
    <t>_955000003368264</t>
  </si>
  <si>
    <t>_955000003552022</t>
  </si>
  <si>
    <t>_955000003553602</t>
  </si>
  <si>
    <t>_955000003457331</t>
  </si>
  <si>
    <t>_955000003457502</t>
  </si>
  <si>
    <t>_955000003551755</t>
  </si>
  <si>
    <t>_955000003458183</t>
  </si>
  <si>
    <t>_955000003295752</t>
  </si>
  <si>
    <t>_955000003457803</t>
  </si>
  <si>
    <t>_955000003457961</t>
  </si>
  <si>
    <t>_955000003551368</t>
  </si>
  <si>
    <t>_955000003551342</t>
  </si>
  <si>
    <t>_955000003457513</t>
  </si>
  <si>
    <t>Puce femelle</t>
  </si>
  <si>
    <t>Puce male</t>
  </si>
  <si>
    <t>Année capture</t>
  </si>
  <si>
    <t>Total 2014</t>
  </si>
  <si>
    <t>Total 2012</t>
  </si>
  <si>
    <t>Total 2013</t>
  </si>
  <si>
    <t>Total 2011</t>
  </si>
  <si>
    <t>Total 2010</t>
  </si>
  <si>
    <t>Total 2009</t>
  </si>
  <si>
    <t>Nombre d'ovules</t>
  </si>
  <si>
    <t>Total smolts</t>
  </si>
  <si>
    <t xml:space="preserve">Les Granges </t>
  </si>
  <si>
    <t>La Plaine - Lubières</t>
  </si>
  <si>
    <t>Stade de Chappes</t>
  </si>
  <si>
    <t>Aval Pont - Vezézoux</t>
  </si>
  <si>
    <t>Brassac Camping</t>
  </si>
  <si>
    <t>Pont de Jumeaux</t>
  </si>
  <si>
    <t xml:space="preserve">Le Théron </t>
  </si>
  <si>
    <t>La Combelle - Cellamines</t>
  </si>
  <si>
    <t>Saut du Loup</t>
  </si>
  <si>
    <t>Maison Blanche  - Orsenette</t>
  </si>
  <si>
    <t>Aval Maison Blanche  - Orsenette</t>
  </si>
  <si>
    <t>Pont Pakwski - Nonette</t>
  </si>
  <si>
    <t>Breuil sur Couze- Camping</t>
  </si>
  <si>
    <t>Sablière Gevillat</t>
  </si>
  <si>
    <t>Pont SNCF - Issoire</t>
  </si>
  <si>
    <t>Domaine de Sarlant-Confluence Palle - Le Clos</t>
  </si>
  <si>
    <t>Pont de Coudes</t>
  </si>
  <si>
    <t>Camping de Coudes</t>
  </si>
  <si>
    <t>Lemdes aval usine Chambezon</t>
  </si>
  <si>
    <t>Lemdes Aval Pont autoroute</t>
  </si>
  <si>
    <t>La Combelle Aval Barrage</t>
  </si>
  <si>
    <t>La Combelle anciene station pompage</t>
  </si>
  <si>
    <t>La Combelle Le Moulin de la Roche</t>
  </si>
  <si>
    <t>La Combelle Costilles</t>
  </si>
  <si>
    <t xml:space="preserve">Barrage du moulin de Chambons </t>
  </si>
  <si>
    <t>Camping RG Saint Gal-sur-Sioule</t>
  </si>
  <si>
    <t>Péraclos - Accès pompier</t>
  </si>
  <si>
    <t>Chassaing aval</t>
  </si>
  <si>
    <t>Verpillières</t>
  </si>
  <si>
    <t>Chissey en Morvan</t>
  </si>
  <si>
    <t>Arroux</t>
  </si>
  <si>
    <t>Total alevins</t>
  </si>
  <si>
    <t>Smolts</t>
  </si>
  <si>
    <t>Alevins</t>
  </si>
  <si>
    <t>Cours d’eau</t>
  </si>
  <si>
    <t xml:space="preserve">Alevins         </t>
  </si>
  <si>
    <t xml:space="preserve">Smolts               </t>
  </si>
  <si>
    <t>Gartempe et affluents</t>
  </si>
  <si>
    <t>TOTAL</t>
  </si>
  <si>
    <t xml:space="preserve">200 000 </t>
  </si>
  <si>
    <t xml:space="preserve">800 000 </t>
  </si>
  <si>
    <t xml:space="preserve">95 000 </t>
  </si>
  <si>
    <t>Quantités de juvéniles de saumons commandées dans le cadre du marché 2013BP08</t>
  </si>
  <si>
    <t>"Opérations temporaires de soutien d'effectifs de saumons dans le bassin de la Loire en 2015"</t>
  </si>
  <si>
    <t>LT (mm)</t>
  </si>
  <si>
    <t>LF (mm)</t>
  </si>
  <si>
    <t>Captures de saumons adultes à Vichy en 2015</t>
  </si>
  <si>
    <t>Œufs en incubateurs</t>
  </si>
  <si>
    <t>Les captures ne pouvaient pas excéder 10 % de la population remontant l’Allier au niveau de Vichy l’année n et étaient  plafonnées à 50 saumons.</t>
  </si>
  <si>
    <t>Déversements de smolts dans le cadre du Marché</t>
  </si>
  <si>
    <t>Quantités d'alevins commandées en 2015</t>
  </si>
  <si>
    <t>Quantités de smolts commandées en 2015</t>
  </si>
  <si>
    <t>Déversements d'alevins dans le cadre du Marché</t>
  </si>
  <si>
    <t>Affluents de l'Arroux</t>
  </si>
  <si>
    <t>Implantation des oeufs dans les incubateurs dans le cadre du marché</t>
  </si>
  <si>
    <t>Quantités d'oeufs commandées en 2015</t>
  </si>
  <si>
    <t>A noter que le surplus de production de ces opérations est géré par la DREAL de Bassin</t>
  </si>
  <si>
    <t>Pont de Châtelet + Aval Pont de Chatelet</t>
  </si>
  <si>
    <t>Chateauneuf aval barrage + point STEP</t>
  </si>
  <si>
    <t>A tout va bien (meme site à quelques m pres)</t>
  </si>
  <si>
    <t>Amont Reilhac (idem mais qques m plus loin)</t>
  </si>
  <si>
    <t>Sous total</t>
  </si>
  <si>
    <t>Surplus d'Alevins par cours d'eau ou sous BV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</si>
</sst>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dd/mm/yy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name val="Arial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6" fillId="0" borderId="0"/>
  </cellStyleXfs>
  <cellXfs count="134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1" xfId="4" applyFont="1" applyFill="1" applyBorder="1" applyAlignment="1">
      <alignment horizontal="center"/>
    </xf>
    <xf numFmtId="0" fontId="1" fillId="0" borderId="0" xfId="4" applyFont="1"/>
    <xf numFmtId="0" fontId="1" fillId="0" borderId="1" xfId="4" applyFont="1" applyBorder="1" applyAlignment="1">
      <alignment horizontal="center"/>
    </xf>
    <xf numFmtId="0" fontId="1" fillId="0" borderId="1" xfId="4" applyFont="1" applyFill="1" applyBorder="1" applyAlignment="1">
      <alignment horizontal="center"/>
    </xf>
    <xf numFmtId="0" fontId="5" fillId="0" borderId="1" xfId="4" applyFont="1" applyBorder="1" applyAlignment="1">
      <alignment horizontal="center"/>
    </xf>
    <xf numFmtId="0" fontId="5" fillId="0" borderId="1" xfId="4" applyFont="1" applyBorder="1" applyAlignment="1">
      <alignment horizontal="center" vertical="center" wrapText="1"/>
    </xf>
    <xf numFmtId="0" fontId="5" fillId="0" borderId="0" xfId="4" applyFont="1" applyAlignment="1">
      <alignment horizontal="center" vertical="center" wrapText="1"/>
    </xf>
    <xf numFmtId="0" fontId="0" fillId="0" borderId="0" xfId="0"/>
    <xf numFmtId="0" fontId="7" fillId="0" borderId="0" xfId="0" applyFont="1"/>
    <xf numFmtId="49" fontId="8" fillId="2" borderId="1" xfId="1" applyNumberFormat="1" applyFont="1" applyFill="1" applyBorder="1" applyAlignment="1">
      <alignment horizontal="center"/>
    </xf>
    <xf numFmtId="14" fontId="8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1" fontId="8" fillId="2" borderId="1" xfId="1" applyNumberFormat="1" applyFont="1" applyFill="1" applyBorder="1" applyAlignment="1">
      <alignment horizontal="center"/>
    </xf>
    <xf numFmtId="2" fontId="8" fillId="2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49" fontId="7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/>
    </xf>
    <xf numFmtId="16" fontId="7" fillId="0" borderId="2" xfId="0" applyNumberFormat="1" applyFont="1" applyBorder="1" applyAlignment="1">
      <alignment horizontal="center"/>
    </xf>
    <xf numFmtId="2" fontId="8" fillId="2" borderId="2" xfId="0" applyNumberFormat="1" applyFont="1" applyFill="1" applyBorder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6" fontId="7" fillId="0" borderId="1" xfId="0" applyNumberFormat="1" applyFont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4" fontId="7" fillId="0" borderId="0" xfId="0" applyNumberFormat="1" applyFont="1"/>
    <xf numFmtId="0" fontId="10" fillId="0" borderId="0" xfId="0" applyFont="1"/>
    <xf numFmtId="3" fontId="3" fillId="2" borderId="1" xfId="0" applyNumberFormat="1" applyFont="1" applyFill="1" applyBorder="1" applyAlignment="1">
      <alignment horizontal="center"/>
    </xf>
    <xf numFmtId="2" fontId="8" fillId="2" borderId="4" xfId="0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1" fontId="8" fillId="0" borderId="1" xfId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16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1" xfId="5" applyFont="1" applyFill="1" applyBorder="1" applyAlignment="1">
      <alignment horizontal="left"/>
    </xf>
    <xf numFmtId="0" fontId="8" fillId="0" borderId="1" xfId="5" applyFont="1" applyFill="1" applyBorder="1" applyAlignment="1">
      <alignment horizontal="center"/>
    </xf>
    <xf numFmtId="1" fontId="8" fillId="0" borderId="1" xfId="5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15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Fill="1"/>
    <xf numFmtId="0" fontId="10" fillId="0" borderId="0" xfId="0" applyFont="1" applyFill="1"/>
    <xf numFmtId="0" fontId="0" fillId="0" borderId="0" xfId="0" applyFill="1"/>
    <xf numFmtId="0" fontId="9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0" fillId="0" borderId="0" xfId="0" applyNumberFormat="1" applyFill="1"/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16" fontId="7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3" fontId="9" fillId="0" borderId="6" xfId="0" applyNumberFormat="1" applyFont="1" applyFill="1" applyBorder="1" applyAlignment="1">
      <alignment horizontal="center"/>
    </xf>
    <xf numFmtId="3" fontId="10" fillId="0" borderId="0" xfId="0" applyNumberFormat="1" applyFont="1" applyFill="1"/>
    <xf numFmtId="0" fontId="11" fillId="0" borderId="1" xfId="0" applyFont="1" applyFill="1" applyBorder="1" applyAlignment="1">
      <alignment horizontal="left" vertical="center"/>
    </xf>
    <xf numFmtId="14" fontId="7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2" fillId="0" borderId="1" xfId="0" applyFont="1" applyFill="1" applyBorder="1"/>
    <xf numFmtId="3" fontId="13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13" fillId="0" borderId="1" xfId="0" applyFont="1" applyFill="1" applyBorder="1"/>
  </cellXfs>
  <cellStyles count="6">
    <cellStyle name="Normal" xfId="0" builtinId="0"/>
    <cellStyle name="Normal 2" xfId="1"/>
    <cellStyle name="Normal 2 2" xfId="3"/>
    <cellStyle name="Normal 2 3" xfId="5"/>
    <cellStyle name="Normal 3" xfId="4"/>
    <cellStyle name="Pourcentag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D38" sqref="D38"/>
    </sheetView>
  </sheetViews>
  <sheetFormatPr baseColWidth="10" defaultRowHeight="15" x14ac:dyDescent="0.25"/>
  <cols>
    <col min="1" max="1" width="20" style="23" customWidth="1"/>
    <col min="3" max="3" width="7.42578125" bestFit="1" customWidth="1"/>
    <col min="4" max="4" width="6.7109375" bestFit="1" customWidth="1"/>
  </cols>
  <sheetData>
    <row r="1" spans="1:7" x14ac:dyDescent="0.25">
      <c r="A1" s="24" t="s">
        <v>443</v>
      </c>
      <c r="B1" s="24"/>
      <c r="C1" s="24"/>
      <c r="D1" s="24"/>
      <c r="E1" s="24"/>
      <c r="F1" s="24"/>
      <c r="G1" s="24"/>
    </row>
    <row r="2" spans="1:7" x14ac:dyDescent="0.25">
      <c r="A2" s="24" t="s">
        <v>444</v>
      </c>
      <c r="B2" s="24"/>
      <c r="C2" s="24"/>
      <c r="D2" s="24"/>
      <c r="E2" s="24"/>
      <c r="F2" s="24"/>
      <c r="G2" s="24"/>
    </row>
    <row r="3" spans="1:7" s="23" customFormat="1" x14ac:dyDescent="0.25">
      <c r="A3" s="24"/>
      <c r="B3" s="24"/>
      <c r="C3" s="24"/>
      <c r="D3" s="24"/>
      <c r="E3" s="24"/>
      <c r="F3" s="24"/>
      <c r="G3" s="24"/>
    </row>
    <row r="4" spans="1:7" ht="24" x14ac:dyDescent="0.25">
      <c r="A4" s="32" t="s">
        <v>435</v>
      </c>
      <c r="B4" s="32" t="s">
        <v>448</v>
      </c>
      <c r="C4" s="32" t="s">
        <v>436</v>
      </c>
      <c r="D4" s="32" t="s">
        <v>437</v>
      </c>
      <c r="E4" s="24"/>
      <c r="F4" s="24"/>
    </row>
    <row r="5" spans="1:7" x14ac:dyDescent="0.25">
      <c r="A5" s="32" t="s">
        <v>40</v>
      </c>
      <c r="B5" s="33">
        <v>200000</v>
      </c>
      <c r="C5" s="33">
        <v>250000</v>
      </c>
      <c r="D5" s="34">
        <v>60000</v>
      </c>
      <c r="E5" s="24"/>
      <c r="F5" s="24"/>
    </row>
    <row r="6" spans="1:7" x14ac:dyDescent="0.25">
      <c r="A6" s="32" t="s">
        <v>104</v>
      </c>
      <c r="B6" s="35"/>
      <c r="C6" s="33">
        <v>100000</v>
      </c>
      <c r="D6" s="36"/>
      <c r="E6" s="24"/>
      <c r="F6" s="24"/>
    </row>
    <row r="7" spans="1:7" x14ac:dyDescent="0.25">
      <c r="A7" s="32" t="s">
        <v>134</v>
      </c>
      <c r="B7" s="35"/>
      <c r="C7" s="33">
        <v>130000</v>
      </c>
      <c r="D7" s="36"/>
      <c r="E7" s="24"/>
      <c r="F7" s="24"/>
    </row>
    <row r="8" spans="1:7" x14ac:dyDescent="0.25">
      <c r="A8" s="32" t="s">
        <v>157</v>
      </c>
      <c r="B8" s="35"/>
      <c r="C8" s="33">
        <v>50000</v>
      </c>
      <c r="D8" s="36"/>
      <c r="E8" s="24"/>
      <c r="F8" s="24"/>
    </row>
    <row r="9" spans="1:7" x14ac:dyDescent="0.25">
      <c r="A9" s="32" t="s">
        <v>454</v>
      </c>
      <c r="B9" s="35"/>
      <c r="C9" s="33">
        <v>70000</v>
      </c>
      <c r="D9" s="36"/>
      <c r="E9" s="24"/>
      <c r="F9" s="24"/>
    </row>
    <row r="10" spans="1:7" x14ac:dyDescent="0.25">
      <c r="A10" s="32" t="s">
        <v>37</v>
      </c>
      <c r="B10" s="35"/>
      <c r="C10" s="33">
        <v>200000</v>
      </c>
      <c r="D10" s="34">
        <v>35000</v>
      </c>
      <c r="E10" s="24"/>
      <c r="F10" s="24"/>
    </row>
    <row r="11" spans="1:7" x14ac:dyDescent="0.25">
      <c r="A11" s="32" t="s">
        <v>439</v>
      </c>
      <c r="B11" s="32" t="s">
        <v>440</v>
      </c>
      <c r="C11" s="32" t="s">
        <v>441</v>
      </c>
      <c r="D11" s="37" t="s">
        <v>442</v>
      </c>
      <c r="E11" s="24"/>
      <c r="F11" s="2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G12" sqref="G12"/>
    </sheetView>
  </sheetViews>
  <sheetFormatPr baseColWidth="10" defaultRowHeight="15" x14ac:dyDescent="0.25"/>
  <cols>
    <col min="1" max="1" width="20.140625" customWidth="1"/>
  </cols>
  <sheetData>
    <row r="1" spans="1:11" s="23" customFormat="1" x14ac:dyDescent="0.25">
      <c r="A1" s="24" t="s">
        <v>456</v>
      </c>
    </row>
    <row r="2" spans="1:11" s="23" customFormat="1" ht="24" x14ac:dyDescent="0.25">
      <c r="A2" s="32" t="s">
        <v>435</v>
      </c>
      <c r="B2" s="32" t="s">
        <v>448</v>
      </c>
    </row>
    <row r="3" spans="1:11" s="23" customFormat="1" x14ac:dyDescent="0.25">
      <c r="A3" s="32" t="s">
        <v>40</v>
      </c>
      <c r="B3" s="84">
        <v>200000</v>
      </c>
    </row>
    <row r="4" spans="1:11" s="23" customFormat="1" x14ac:dyDescent="0.25"/>
    <row r="5" spans="1:11" s="23" customFormat="1" x14ac:dyDescent="0.25">
      <c r="A5" s="24" t="s">
        <v>455</v>
      </c>
    </row>
    <row r="6" spans="1:11" ht="36" x14ac:dyDescent="0.25">
      <c r="A6" s="32" t="s">
        <v>271</v>
      </c>
      <c r="B6" s="32" t="s">
        <v>272</v>
      </c>
      <c r="C6" s="32" t="s">
        <v>273</v>
      </c>
      <c r="D6" s="32" t="s">
        <v>274</v>
      </c>
      <c r="G6" s="83"/>
      <c r="H6" s="83"/>
      <c r="I6" s="83"/>
      <c r="J6" s="83"/>
      <c r="K6" s="53"/>
    </row>
    <row r="7" spans="1:11" x14ac:dyDescent="0.25">
      <c r="A7" s="35" t="s">
        <v>275</v>
      </c>
      <c r="B7" s="86">
        <v>42026</v>
      </c>
      <c r="C7" s="33">
        <v>50022</v>
      </c>
      <c r="D7" s="35" t="s">
        <v>276</v>
      </c>
      <c r="G7" s="85"/>
      <c r="H7" s="95"/>
      <c r="I7" s="96"/>
      <c r="J7" s="85"/>
      <c r="K7" s="53"/>
    </row>
    <row r="8" spans="1:11" x14ac:dyDescent="0.25">
      <c r="A8" s="35" t="s">
        <v>277</v>
      </c>
      <c r="B8" s="86">
        <v>42034</v>
      </c>
      <c r="C8" s="33">
        <v>50500</v>
      </c>
      <c r="D8" s="35" t="s">
        <v>276</v>
      </c>
      <c r="G8" s="85"/>
      <c r="H8" s="95"/>
      <c r="I8" s="96"/>
      <c r="J8" s="85"/>
      <c r="K8" s="53"/>
    </row>
    <row r="9" spans="1:11" x14ac:dyDescent="0.25">
      <c r="A9" s="35" t="s">
        <v>278</v>
      </c>
      <c r="B9" s="86">
        <v>42038</v>
      </c>
      <c r="C9" s="33">
        <v>50420</v>
      </c>
      <c r="D9" s="35" t="s">
        <v>276</v>
      </c>
      <c r="G9" s="85"/>
      <c r="H9" s="95"/>
      <c r="I9" s="96"/>
      <c r="J9" s="85"/>
      <c r="K9" s="53"/>
    </row>
    <row r="10" spans="1:11" x14ac:dyDescent="0.25">
      <c r="A10" s="35" t="s">
        <v>279</v>
      </c>
      <c r="B10" s="86">
        <v>42034</v>
      </c>
      <c r="C10" s="33">
        <v>50500</v>
      </c>
      <c r="D10" s="35" t="s">
        <v>276</v>
      </c>
      <c r="G10" s="85"/>
      <c r="H10" s="95"/>
      <c r="I10" s="96"/>
      <c r="J10" s="85"/>
      <c r="K10" s="53"/>
    </row>
    <row r="11" spans="1:11" x14ac:dyDescent="0.25">
      <c r="A11" s="98" t="s">
        <v>280</v>
      </c>
      <c r="B11" s="98"/>
      <c r="C11" s="84">
        <f>SUM(C7:C10)</f>
        <v>201442</v>
      </c>
      <c r="D11" s="35"/>
      <c r="G11" s="99"/>
      <c r="H11" s="99"/>
      <c r="I11" s="97"/>
      <c r="J11" s="85"/>
      <c r="K11" s="53"/>
    </row>
  </sheetData>
  <mergeCells count="2">
    <mergeCell ref="A11:B11"/>
    <mergeCell ref="G11:H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C22" sqref="C22"/>
    </sheetView>
  </sheetViews>
  <sheetFormatPr baseColWidth="10" defaultRowHeight="15" x14ac:dyDescent="0.25"/>
  <cols>
    <col min="3" max="3" width="32.42578125" customWidth="1"/>
  </cols>
  <sheetData>
    <row r="1" spans="1:7" ht="15.75" thickBot="1" x14ac:dyDescent="0.3">
      <c r="A1" s="24" t="s">
        <v>452</v>
      </c>
      <c r="B1" s="24"/>
      <c r="C1" s="24"/>
      <c r="D1" s="24"/>
      <c r="E1" s="24"/>
      <c r="F1" s="24"/>
      <c r="G1" s="24"/>
    </row>
    <row r="2" spans="1:7" ht="15.75" thickBot="1" x14ac:dyDescent="0.3">
      <c r="A2" s="60" t="s">
        <v>435</v>
      </c>
      <c r="B2" s="61" t="s">
        <v>437</v>
      </c>
      <c r="C2" s="24"/>
      <c r="D2" s="24"/>
      <c r="E2" s="24"/>
      <c r="F2" s="24"/>
    </row>
    <row r="3" spans="1:7" x14ac:dyDescent="0.25">
      <c r="A3" s="62" t="s">
        <v>40</v>
      </c>
      <c r="B3" s="63">
        <v>90000</v>
      </c>
      <c r="C3" s="24"/>
      <c r="D3" s="24"/>
      <c r="E3" s="24"/>
      <c r="F3" s="24"/>
    </row>
    <row r="4" spans="1:7" ht="24" x14ac:dyDescent="0.25">
      <c r="A4" s="64" t="s">
        <v>438</v>
      </c>
      <c r="B4" s="65">
        <v>35000</v>
      </c>
      <c r="C4" s="24"/>
      <c r="D4" s="24"/>
      <c r="E4" s="24"/>
      <c r="F4" s="24"/>
    </row>
    <row r="5" spans="1:7" ht="15.75" thickBot="1" x14ac:dyDescent="0.3">
      <c r="A5" s="66" t="s">
        <v>439</v>
      </c>
      <c r="B5" s="67" t="s">
        <v>442</v>
      </c>
      <c r="C5" s="24"/>
      <c r="D5" s="24"/>
      <c r="E5" s="24"/>
      <c r="F5" s="24"/>
    </row>
    <row r="7" spans="1:7" ht="15.75" thickBot="1" x14ac:dyDescent="0.3">
      <c r="A7" s="24" t="s">
        <v>450</v>
      </c>
    </row>
    <row r="8" spans="1:7" ht="15.75" thickBot="1" x14ac:dyDescent="0.3">
      <c r="A8" s="38" t="s">
        <v>1</v>
      </c>
      <c r="B8" s="39" t="s">
        <v>31</v>
      </c>
      <c r="C8" s="39" t="s">
        <v>32</v>
      </c>
      <c r="D8" s="40" t="s">
        <v>33</v>
      </c>
      <c r="E8" s="40" t="s">
        <v>34</v>
      </c>
      <c r="F8" s="40" t="s">
        <v>35</v>
      </c>
      <c r="G8" s="41" t="s">
        <v>36</v>
      </c>
    </row>
    <row r="9" spans="1:7" x14ac:dyDescent="0.25">
      <c r="A9" s="42">
        <v>42055</v>
      </c>
      <c r="B9" s="43" t="s">
        <v>37</v>
      </c>
      <c r="C9" s="44" t="s">
        <v>38</v>
      </c>
      <c r="D9" s="45">
        <v>491699</v>
      </c>
      <c r="E9" s="45">
        <v>2137911</v>
      </c>
      <c r="F9" s="45">
        <v>9600</v>
      </c>
      <c r="G9" s="46">
        <v>31.8</v>
      </c>
    </row>
    <row r="10" spans="1:7" x14ac:dyDescent="0.25">
      <c r="A10" s="47">
        <v>42058</v>
      </c>
      <c r="B10" s="48" t="s">
        <v>37</v>
      </c>
      <c r="C10" s="49" t="s">
        <v>38</v>
      </c>
      <c r="D10" s="50">
        <v>491699</v>
      </c>
      <c r="E10" s="50">
        <v>2137911</v>
      </c>
      <c r="F10" s="50">
        <v>10940</v>
      </c>
      <c r="G10" s="51">
        <v>30.4</v>
      </c>
    </row>
    <row r="11" spans="1:7" x14ac:dyDescent="0.25">
      <c r="A11" s="47">
        <v>42060</v>
      </c>
      <c r="B11" s="48" t="s">
        <v>37</v>
      </c>
      <c r="C11" s="49" t="s">
        <v>38</v>
      </c>
      <c r="D11" s="50">
        <v>491699</v>
      </c>
      <c r="E11" s="50">
        <v>2137911</v>
      </c>
      <c r="F11" s="50">
        <v>12880</v>
      </c>
      <c r="G11" s="51">
        <v>30.2</v>
      </c>
    </row>
    <row r="12" spans="1:7" x14ac:dyDescent="0.25">
      <c r="A12" s="52"/>
      <c r="B12" s="24"/>
      <c r="C12" s="24"/>
      <c r="D12" s="102" t="s">
        <v>39</v>
      </c>
      <c r="E12" s="103"/>
      <c r="F12" s="54">
        <v>33427</v>
      </c>
      <c r="G12" s="24"/>
    </row>
    <row r="13" spans="1:7" x14ac:dyDescent="0.25">
      <c r="A13" s="47">
        <v>42067</v>
      </c>
      <c r="B13" s="48" t="s">
        <v>40</v>
      </c>
      <c r="C13" s="55" t="s">
        <v>41</v>
      </c>
      <c r="D13" s="50">
        <v>694290</v>
      </c>
      <c r="E13" s="50">
        <v>2009476</v>
      </c>
      <c r="F13" s="56">
        <v>90000</v>
      </c>
      <c r="G13" s="57">
        <v>30</v>
      </c>
    </row>
    <row r="14" spans="1:7" ht="15.75" thickBot="1" x14ac:dyDescent="0.3">
      <c r="A14" s="24"/>
      <c r="B14" s="24"/>
      <c r="C14" s="24"/>
      <c r="D14" s="104" t="s">
        <v>42</v>
      </c>
      <c r="E14" s="104"/>
      <c r="F14" s="58">
        <v>90000</v>
      </c>
      <c r="G14" s="24"/>
    </row>
    <row r="15" spans="1:7" ht="15.75" thickBot="1" x14ac:dyDescent="0.3">
      <c r="A15" s="24"/>
      <c r="B15" s="24"/>
      <c r="C15" s="24"/>
      <c r="D15" s="100" t="s">
        <v>43</v>
      </c>
      <c r="E15" s="101"/>
      <c r="F15" s="59">
        <f>SUM(F12+F14)</f>
        <v>123427</v>
      </c>
      <c r="G15" s="24"/>
    </row>
  </sheetData>
  <mergeCells count="3">
    <mergeCell ref="D15:E15"/>
    <mergeCell ref="D12:E12"/>
    <mergeCell ref="D14:E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R13" sqref="R13"/>
    </sheetView>
  </sheetViews>
  <sheetFormatPr baseColWidth="10" defaultRowHeight="15" x14ac:dyDescent="0.25"/>
  <cols>
    <col min="1" max="1" width="3" style="24" bestFit="1" customWidth="1"/>
    <col min="2" max="2" width="5.140625" style="31" bestFit="1" customWidth="1"/>
    <col min="3" max="3" width="9.85546875" style="24" bestFit="1" customWidth="1"/>
    <col min="4" max="4" width="8.5703125" style="24" bestFit="1" customWidth="1"/>
    <col min="5" max="5" width="10.28515625" style="24" bestFit="1" customWidth="1"/>
    <col min="6" max="6" width="7.7109375" style="24" bestFit="1" customWidth="1"/>
    <col min="7" max="7" width="7.5703125" style="24" bestFit="1" customWidth="1"/>
    <col min="8" max="8" width="8.140625" style="24" bestFit="1" customWidth="1"/>
    <col min="9" max="9" width="4.42578125" style="24" bestFit="1" customWidth="1"/>
    <col min="10" max="10" width="8.5703125" style="24" bestFit="1" customWidth="1"/>
    <col min="11" max="11" width="8.28515625" style="24" bestFit="1" customWidth="1"/>
    <col min="12" max="12" width="9.85546875" style="24" bestFit="1" customWidth="1"/>
  </cols>
  <sheetData>
    <row r="1" spans="1:12" s="23" customFormat="1" x14ac:dyDescent="0.25">
      <c r="A1" s="24" t="s">
        <v>447</v>
      </c>
      <c r="B1" s="31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3" customFormat="1" x14ac:dyDescent="0.25">
      <c r="A2" s="24" t="s">
        <v>449</v>
      </c>
      <c r="B2" s="31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36" x14ac:dyDescent="0.25">
      <c r="B3" s="6" t="s">
        <v>0</v>
      </c>
      <c r="C3" s="1" t="s">
        <v>1</v>
      </c>
      <c r="D3" s="1" t="s">
        <v>2</v>
      </c>
      <c r="E3" s="1" t="s">
        <v>3</v>
      </c>
      <c r="F3" s="2" t="s">
        <v>445</v>
      </c>
      <c r="G3" s="3" t="s">
        <v>446</v>
      </c>
      <c r="H3" s="4" t="s">
        <v>4</v>
      </c>
      <c r="I3" s="4" t="s">
        <v>5</v>
      </c>
      <c r="J3" s="4" t="s">
        <v>6</v>
      </c>
      <c r="K3" s="5" t="s">
        <v>7</v>
      </c>
      <c r="L3" s="4" t="s">
        <v>8</v>
      </c>
    </row>
    <row r="4" spans="1:12" x14ac:dyDescent="0.25">
      <c r="A4" s="25">
        <v>1</v>
      </c>
      <c r="B4" s="25">
        <v>5475</v>
      </c>
      <c r="C4" s="26">
        <v>42087</v>
      </c>
      <c r="D4" s="27" t="s">
        <v>9</v>
      </c>
      <c r="E4" s="27">
        <v>2</v>
      </c>
      <c r="F4" s="28">
        <v>780</v>
      </c>
      <c r="G4" s="28">
        <v>740</v>
      </c>
      <c r="H4" s="28">
        <v>3880</v>
      </c>
      <c r="I4" s="29">
        <v>0.95749511381359442</v>
      </c>
      <c r="J4" s="30">
        <v>71</v>
      </c>
      <c r="K4" s="27">
        <v>1</v>
      </c>
      <c r="L4" s="27">
        <v>15001</v>
      </c>
    </row>
    <row r="5" spans="1:12" x14ac:dyDescent="0.25">
      <c r="A5" s="25">
        <v>2</v>
      </c>
      <c r="B5" s="25">
        <v>7465</v>
      </c>
      <c r="C5" s="26">
        <v>42087</v>
      </c>
      <c r="D5" s="27" t="s">
        <v>10</v>
      </c>
      <c r="E5" s="27">
        <v>3</v>
      </c>
      <c r="F5" s="28">
        <v>970</v>
      </c>
      <c r="G5" s="28">
        <v>925</v>
      </c>
      <c r="H5" s="28">
        <v>7650</v>
      </c>
      <c r="I5" s="29">
        <v>0.96657651076935236</v>
      </c>
      <c r="J5" s="30">
        <v>81</v>
      </c>
      <c r="K5" s="27">
        <v>2</v>
      </c>
      <c r="L5" s="27">
        <v>15002</v>
      </c>
    </row>
    <row r="6" spans="1:12" x14ac:dyDescent="0.25">
      <c r="A6" s="25">
        <v>3</v>
      </c>
      <c r="B6" s="25" t="s">
        <v>11</v>
      </c>
      <c r="C6" s="26">
        <v>42088</v>
      </c>
      <c r="D6" s="27" t="s">
        <v>9</v>
      </c>
      <c r="E6" s="27">
        <v>3</v>
      </c>
      <c r="F6" s="28">
        <v>955</v>
      </c>
      <c r="G6" s="28">
        <v>905</v>
      </c>
      <c r="H6" s="28">
        <v>7100</v>
      </c>
      <c r="I6" s="29">
        <v>0.9578833207049009</v>
      </c>
      <c r="J6" s="30">
        <v>77.5</v>
      </c>
      <c r="K6" s="27">
        <v>3</v>
      </c>
      <c r="L6" s="27">
        <v>15003</v>
      </c>
    </row>
    <row r="7" spans="1:12" x14ac:dyDescent="0.25">
      <c r="A7" s="25">
        <v>4</v>
      </c>
      <c r="B7" s="25">
        <v>4815</v>
      </c>
      <c r="C7" s="26">
        <v>42088</v>
      </c>
      <c r="D7" s="27" t="s">
        <v>9</v>
      </c>
      <c r="E7" s="27">
        <v>2</v>
      </c>
      <c r="F7" s="28">
        <v>795</v>
      </c>
      <c r="G7" s="28">
        <v>780</v>
      </c>
      <c r="H7" s="28">
        <v>4290</v>
      </c>
      <c r="I7" s="29">
        <v>0.90401051939513477</v>
      </c>
      <c r="J7" s="30">
        <v>63.5</v>
      </c>
      <c r="K7" s="27">
        <v>2</v>
      </c>
      <c r="L7" s="27">
        <v>15004</v>
      </c>
    </row>
    <row r="8" spans="1:12" x14ac:dyDescent="0.25">
      <c r="A8" s="25">
        <v>5</v>
      </c>
      <c r="B8" s="25">
        <v>7765</v>
      </c>
      <c r="C8" s="26">
        <v>42088</v>
      </c>
      <c r="D8" s="27" t="s">
        <v>10</v>
      </c>
      <c r="E8" s="27">
        <v>3</v>
      </c>
      <c r="F8" s="28">
        <v>940</v>
      </c>
      <c r="G8" s="28">
        <v>885</v>
      </c>
      <c r="H8" s="28">
        <v>6640</v>
      </c>
      <c r="I8" s="29">
        <v>0.95793990982885657</v>
      </c>
      <c r="J8" s="30">
        <v>78.5</v>
      </c>
      <c r="K8" s="27">
        <v>2</v>
      </c>
      <c r="L8" s="27">
        <v>15005</v>
      </c>
    </row>
    <row r="9" spans="1:12" x14ac:dyDescent="0.25">
      <c r="A9" s="25">
        <v>6</v>
      </c>
      <c r="B9" s="25">
        <v>4835</v>
      </c>
      <c r="C9" s="26">
        <v>42101</v>
      </c>
      <c r="D9" s="27" t="s">
        <v>9</v>
      </c>
      <c r="E9" s="27">
        <v>3</v>
      </c>
      <c r="F9" s="28">
        <v>1000</v>
      </c>
      <c r="G9" s="28">
        <v>950</v>
      </c>
      <c r="H9" s="28">
        <v>7875</v>
      </c>
      <c r="I9" s="29">
        <v>0.91850123924770377</v>
      </c>
      <c r="J9" s="30">
        <v>95</v>
      </c>
      <c r="K9" s="27">
        <v>1</v>
      </c>
      <c r="L9" s="27">
        <v>15006</v>
      </c>
    </row>
    <row r="10" spans="1:12" x14ac:dyDescent="0.25">
      <c r="A10" s="25">
        <v>7</v>
      </c>
      <c r="B10" s="25">
        <v>4995</v>
      </c>
      <c r="C10" s="26">
        <v>42102</v>
      </c>
      <c r="D10" s="27" t="s">
        <v>9</v>
      </c>
      <c r="E10" s="27">
        <v>3</v>
      </c>
      <c r="F10" s="30">
        <v>960</v>
      </c>
      <c r="G10" s="30">
        <v>940</v>
      </c>
      <c r="H10" s="30">
        <v>7480</v>
      </c>
      <c r="I10" s="29">
        <v>0.90057116438554075</v>
      </c>
      <c r="J10" s="30">
        <v>81</v>
      </c>
      <c r="K10" s="27">
        <v>2</v>
      </c>
      <c r="L10" s="27">
        <v>15007</v>
      </c>
    </row>
    <row r="11" spans="1:12" x14ac:dyDescent="0.25">
      <c r="A11" s="25">
        <v>8</v>
      </c>
      <c r="B11" s="25">
        <v>5155</v>
      </c>
      <c r="C11" s="26">
        <v>42102</v>
      </c>
      <c r="D11" s="27" t="s">
        <v>9</v>
      </c>
      <c r="E11" s="27">
        <v>3</v>
      </c>
      <c r="F11" s="30">
        <v>980</v>
      </c>
      <c r="G11" s="30">
        <v>950</v>
      </c>
      <c r="H11" s="30">
        <v>7680</v>
      </c>
      <c r="I11" s="29">
        <v>0.89575739903776064</v>
      </c>
      <c r="J11" s="30">
        <v>96</v>
      </c>
      <c r="K11" s="27">
        <v>1</v>
      </c>
      <c r="L11" s="27">
        <v>15008</v>
      </c>
    </row>
    <row r="12" spans="1:12" x14ac:dyDescent="0.25">
      <c r="A12" s="25">
        <v>9</v>
      </c>
      <c r="B12" s="25">
        <v>1995</v>
      </c>
      <c r="C12" s="26">
        <v>42103</v>
      </c>
      <c r="D12" s="27" t="s">
        <v>9</v>
      </c>
      <c r="E12" s="27">
        <v>3</v>
      </c>
      <c r="F12" s="30">
        <v>890</v>
      </c>
      <c r="G12" s="30">
        <v>850</v>
      </c>
      <c r="H12" s="30">
        <v>5880</v>
      </c>
      <c r="I12" s="29">
        <v>0.9574598005292082</v>
      </c>
      <c r="J12" s="30">
        <v>77</v>
      </c>
      <c r="K12" s="27">
        <v>2</v>
      </c>
      <c r="L12" s="27">
        <v>15009</v>
      </c>
    </row>
    <row r="13" spans="1:12" x14ac:dyDescent="0.25">
      <c r="A13" s="25">
        <v>10</v>
      </c>
      <c r="B13" s="25">
        <v>1045</v>
      </c>
      <c r="C13" s="26">
        <v>42108</v>
      </c>
      <c r="D13" s="27" t="s">
        <v>9</v>
      </c>
      <c r="E13" s="27">
        <v>2</v>
      </c>
      <c r="F13" s="30">
        <v>770</v>
      </c>
      <c r="G13" s="30">
        <v>735</v>
      </c>
      <c r="H13" s="30">
        <v>3940</v>
      </c>
      <c r="I13" s="29">
        <v>0.99227992367755569</v>
      </c>
      <c r="J13" s="30">
        <v>65</v>
      </c>
      <c r="K13" s="27">
        <v>1</v>
      </c>
      <c r="L13" s="27">
        <v>15010</v>
      </c>
    </row>
    <row r="14" spans="1:12" x14ac:dyDescent="0.25">
      <c r="A14" s="25">
        <v>11</v>
      </c>
      <c r="B14" s="25" t="s">
        <v>12</v>
      </c>
      <c r="C14" s="26">
        <v>42108</v>
      </c>
      <c r="D14" s="27" t="s">
        <v>10</v>
      </c>
      <c r="E14" s="27">
        <v>3</v>
      </c>
      <c r="F14" s="30">
        <v>900</v>
      </c>
      <c r="G14" s="30">
        <v>860</v>
      </c>
      <c r="H14" s="30">
        <v>5800</v>
      </c>
      <c r="I14" s="29">
        <v>0.91186939514759713</v>
      </c>
      <c r="J14" s="30">
        <v>72</v>
      </c>
      <c r="K14" s="27">
        <v>2</v>
      </c>
      <c r="L14" s="27">
        <v>15011</v>
      </c>
    </row>
    <row r="15" spans="1:12" x14ac:dyDescent="0.25">
      <c r="A15" s="25">
        <v>12</v>
      </c>
      <c r="B15" s="25" t="s">
        <v>13</v>
      </c>
      <c r="C15" s="26">
        <v>42108</v>
      </c>
      <c r="D15" s="27" t="s">
        <v>9</v>
      </c>
      <c r="E15" s="27">
        <v>2</v>
      </c>
      <c r="F15" s="30">
        <v>835</v>
      </c>
      <c r="G15" s="30">
        <v>790</v>
      </c>
      <c r="H15" s="30">
        <v>4840</v>
      </c>
      <c r="I15" s="29">
        <v>0.9816667646981273</v>
      </c>
      <c r="J15" s="30">
        <v>76</v>
      </c>
      <c r="K15" s="27">
        <v>2</v>
      </c>
      <c r="L15" s="27">
        <v>15012</v>
      </c>
    </row>
    <row r="16" spans="1:12" x14ac:dyDescent="0.25">
      <c r="A16" s="25">
        <v>13</v>
      </c>
      <c r="B16" s="25">
        <v>7715</v>
      </c>
      <c r="C16" s="26">
        <v>42108</v>
      </c>
      <c r="D16" s="27" t="s">
        <v>9</v>
      </c>
      <c r="E16" s="27">
        <v>2</v>
      </c>
      <c r="F16" s="30">
        <v>750</v>
      </c>
      <c r="G16" s="30">
        <v>715</v>
      </c>
      <c r="H16" s="30">
        <v>3675</v>
      </c>
      <c r="I16" s="29">
        <v>1.0054007804509053</v>
      </c>
      <c r="J16" s="30">
        <v>63</v>
      </c>
      <c r="K16" s="27">
        <v>2</v>
      </c>
      <c r="L16" s="27">
        <v>15013</v>
      </c>
    </row>
    <row r="17" spans="1:12" x14ac:dyDescent="0.25">
      <c r="A17" s="25">
        <v>14</v>
      </c>
      <c r="B17" s="25" t="s">
        <v>14</v>
      </c>
      <c r="C17" s="26">
        <v>42108</v>
      </c>
      <c r="D17" s="27" t="s">
        <v>9</v>
      </c>
      <c r="E17" s="27">
        <v>2</v>
      </c>
      <c r="F17" s="30">
        <v>780</v>
      </c>
      <c r="G17" s="30">
        <v>740</v>
      </c>
      <c r="H17" s="30">
        <v>3820</v>
      </c>
      <c r="I17" s="29">
        <v>0.94268848834225016</v>
      </c>
      <c r="J17" s="30">
        <v>66</v>
      </c>
      <c r="K17" s="27">
        <v>1</v>
      </c>
      <c r="L17" s="27">
        <v>15014</v>
      </c>
    </row>
    <row r="18" spans="1:12" x14ac:dyDescent="0.25">
      <c r="A18" s="25">
        <v>15</v>
      </c>
      <c r="B18" s="25" t="s">
        <v>15</v>
      </c>
      <c r="C18" s="26">
        <v>42108</v>
      </c>
      <c r="D18" s="27" t="s">
        <v>9</v>
      </c>
      <c r="E18" s="27">
        <v>3</v>
      </c>
      <c r="F18" s="30">
        <v>990</v>
      </c>
      <c r="G18" s="30">
        <v>940</v>
      </c>
      <c r="H18" s="30">
        <v>7270</v>
      </c>
      <c r="I18" s="29">
        <v>0.8752877493426312</v>
      </c>
      <c r="J18" s="30">
        <v>81</v>
      </c>
      <c r="K18" s="27">
        <v>1</v>
      </c>
      <c r="L18" s="27">
        <v>15015</v>
      </c>
    </row>
    <row r="19" spans="1:12" x14ac:dyDescent="0.25">
      <c r="A19" s="25">
        <v>16</v>
      </c>
      <c r="B19" s="25" t="s">
        <v>16</v>
      </c>
      <c r="C19" s="26">
        <v>42109</v>
      </c>
      <c r="D19" s="27" t="s">
        <v>9</v>
      </c>
      <c r="E19" s="27">
        <v>2</v>
      </c>
      <c r="F19" s="30">
        <v>800</v>
      </c>
      <c r="G19" s="30">
        <v>760</v>
      </c>
      <c r="H19" s="30">
        <v>3860</v>
      </c>
      <c r="I19" s="29">
        <v>0.87931914273217671</v>
      </c>
      <c r="J19" s="30">
        <v>58</v>
      </c>
      <c r="K19" s="27">
        <v>2</v>
      </c>
      <c r="L19" s="27">
        <v>15016</v>
      </c>
    </row>
    <row r="20" spans="1:12" x14ac:dyDescent="0.25">
      <c r="A20" s="25">
        <v>17</v>
      </c>
      <c r="B20" s="25">
        <v>1215</v>
      </c>
      <c r="C20" s="26">
        <v>42109</v>
      </c>
      <c r="D20" s="27" t="s">
        <v>9</v>
      </c>
      <c r="E20" s="27">
        <v>2</v>
      </c>
      <c r="F20" s="30">
        <v>730</v>
      </c>
      <c r="G20" s="30">
        <v>700</v>
      </c>
      <c r="H20" s="30">
        <v>3230</v>
      </c>
      <c r="I20" s="29">
        <v>0.94169096209912539</v>
      </c>
      <c r="J20" s="30">
        <v>64</v>
      </c>
      <c r="K20" s="27">
        <v>2</v>
      </c>
      <c r="L20" s="27">
        <v>15017</v>
      </c>
    </row>
    <row r="21" spans="1:12" x14ac:dyDescent="0.25">
      <c r="A21" s="25">
        <v>18</v>
      </c>
      <c r="B21" s="25" t="s">
        <v>17</v>
      </c>
      <c r="C21" s="26">
        <v>42109</v>
      </c>
      <c r="D21" s="27" t="s">
        <v>10</v>
      </c>
      <c r="E21" s="27">
        <v>3</v>
      </c>
      <c r="F21" s="30">
        <v>970</v>
      </c>
      <c r="G21" s="30">
        <v>930</v>
      </c>
      <c r="H21" s="30">
        <v>8190</v>
      </c>
      <c r="I21" s="29">
        <v>1.0182046031799314</v>
      </c>
      <c r="J21" s="30">
        <v>81</v>
      </c>
      <c r="K21" s="27">
        <v>0</v>
      </c>
      <c r="L21" s="27">
        <v>15018</v>
      </c>
    </row>
    <row r="22" spans="1:12" x14ac:dyDescent="0.25">
      <c r="A22" s="25">
        <v>19</v>
      </c>
      <c r="B22" s="25">
        <v>5705</v>
      </c>
      <c r="C22" s="26">
        <v>42109</v>
      </c>
      <c r="D22" s="27" t="s">
        <v>9</v>
      </c>
      <c r="E22" s="27">
        <v>2</v>
      </c>
      <c r="F22" s="30">
        <v>730</v>
      </c>
      <c r="G22" s="30">
        <v>700</v>
      </c>
      <c r="H22" s="30">
        <v>3060</v>
      </c>
      <c r="I22" s="29">
        <v>0.89212827988338195</v>
      </c>
      <c r="J22" s="30">
        <v>57</v>
      </c>
      <c r="K22" s="27">
        <v>1</v>
      </c>
      <c r="L22" s="27">
        <v>15019</v>
      </c>
    </row>
    <row r="23" spans="1:12" x14ac:dyDescent="0.25">
      <c r="A23" s="25">
        <v>20</v>
      </c>
      <c r="B23" s="25" t="s">
        <v>18</v>
      </c>
      <c r="C23" s="26">
        <v>42109</v>
      </c>
      <c r="D23" s="27" t="s">
        <v>9</v>
      </c>
      <c r="E23" s="27">
        <v>3</v>
      </c>
      <c r="F23" s="30">
        <v>990</v>
      </c>
      <c r="G23" s="30">
        <v>950</v>
      </c>
      <c r="H23" s="30">
        <v>7490</v>
      </c>
      <c r="I23" s="29">
        <v>0.87359673421781603</v>
      </c>
      <c r="J23" s="30">
        <v>100</v>
      </c>
      <c r="K23" s="27">
        <v>2</v>
      </c>
      <c r="L23" s="27">
        <v>15020</v>
      </c>
    </row>
    <row r="24" spans="1:12" x14ac:dyDescent="0.25">
      <c r="A24" s="25">
        <v>21</v>
      </c>
      <c r="B24" s="25">
        <v>4795</v>
      </c>
      <c r="C24" s="26">
        <v>42115</v>
      </c>
      <c r="D24" s="27" t="s">
        <v>9</v>
      </c>
      <c r="E24" s="27">
        <v>2</v>
      </c>
      <c r="F24" s="30">
        <v>780</v>
      </c>
      <c r="G24" s="30">
        <v>735</v>
      </c>
      <c r="H24" s="30">
        <v>3410</v>
      </c>
      <c r="I24" s="29">
        <v>0.85880064460417882</v>
      </c>
      <c r="J24" s="30">
        <v>69</v>
      </c>
      <c r="K24" s="27">
        <v>2</v>
      </c>
      <c r="L24" s="27">
        <v>15021</v>
      </c>
    </row>
    <row r="25" spans="1:12" x14ac:dyDescent="0.25">
      <c r="A25" s="25">
        <v>22</v>
      </c>
      <c r="B25" s="25">
        <v>7655</v>
      </c>
      <c r="C25" s="26">
        <v>42115</v>
      </c>
      <c r="D25" s="27" t="s">
        <v>9</v>
      </c>
      <c r="E25" s="27">
        <v>2</v>
      </c>
      <c r="F25" s="30">
        <v>750</v>
      </c>
      <c r="G25" s="30">
        <v>705</v>
      </c>
      <c r="H25" s="30">
        <v>3430</v>
      </c>
      <c r="I25" s="29">
        <v>0.97887394536499261</v>
      </c>
      <c r="J25" s="30">
        <v>62</v>
      </c>
      <c r="K25" s="27">
        <v>2</v>
      </c>
      <c r="L25" s="27">
        <v>15022</v>
      </c>
    </row>
    <row r="26" spans="1:12" x14ac:dyDescent="0.25">
      <c r="A26" s="25">
        <v>23</v>
      </c>
      <c r="B26" s="25" t="s">
        <v>19</v>
      </c>
      <c r="C26" s="26">
        <v>42115</v>
      </c>
      <c r="D26" s="27" t="s">
        <v>9</v>
      </c>
      <c r="E26" s="27">
        <v>2</v>
      </c>
      <c r="F26" s="30">
        <v>750</v>
      </c>
      <c r="G26" s="30">
        <v>710</v>
      </c>
      <c r="H26" s="30">
        <v>3290</v>
      </c>
      <c r="I26" s="29">
        <v>0.91922293531073362</v>
      </c>
      <c r="J26" s="30">
        <v>62</v>
      </c>
      <c r="K26" s="27">
        <v>3</v>
      </c>
      <c r="L26" s="27">
        <v>15023</v>
      </c>
    </row>
    <row r="27" spans="1:12" x14ac:dyDescent="0.25">
      <c r="A27" s="25">
        <v>24</v>
      </c>
      <c r="B27" s="25">
        <v>1115</v>
      </c>
      <c r="C27" s="26">
        <v>42115</v>
      </c>
      <c r="D27" s="27" t="s">
        <v>9</v>
      </c>
      <c r="E27" s="27">
        <v>2</v>
      </c>
      <c r="F27" s="30">
        <v>770</v>
      </c>
      <c r="G27" s="30">
        <v>730</v>
      </c>
      <c r="H27" s="30">
        <v>3695</v>
      </c>
      <c r="I27" s="29">
        <v>0.94982995601734632</v>
      </c>
      <c r="J27" s="30">
        <v>65</v>
      </c>
      <c r="K27" s="27">
        <v>3</v>
      </c>
      <c r="L27" s="27">
        <v>15024</v>
      </c>
    </row>
    <row r="28" spans="1:12" x14ac:dyDescent="0.25">
      <c r="A28" s="25">
        <v>25</v>
      </c>
      <c r="B28" s="25">
        <v>1085</v>
      </c>
      <c r="C28" s="26">
        <v>42115</v>
      </c>
      <c r="D28" s="27" t="s">
        <v>9</v>
      </c>
      <c r="E28" s="27">
        <v>3</v>
      </c>
      <c r="F28" s="30">
        <v>1000</v>
      </c>
      <c r="G28" s="30">
        <v>955</v>
      </c>
      <c r="H28" s="30">
        <v>8540</v>
      </c>
      <c r="I28" s="29">
        <v>0.98050035656515444</v>
      </c>
      <c r="J28" s="30">
        <v>93</v>
      </c>
      <c r="K28" s="27">
        <v>2</v>
      </c>
      <c r="L28" s="27">
        <v>15025</v>
      </c>
    </row>
    <row r="29" spans="1:12" x14ac:dyDescent="0.25">
      <c r="A29" s="25">
        <v>26</v>
      </c>
      <c r="B29" s="25">
        <v>1195</v>
      </c>
      <c r="C29" s="26">
        <v>42115</v>
      </c>
      <c r="D29" s="27" t="s">
        <v>9</v>
      </c>
      <c r="E29" s="27">
        <v>2</v>
      </c>
      <c r="F29" s="30">
        <v>785</v>
      </c>
      <c r="G29" s="30">
        <v>745</v>
      </c>
      <c r="H29" s="30">
        <v>3725</v>
      </c>
      <c r="I29" s="29">
        <v>0.90086032160713481</v>
      </c>
      <c r="J29" s="30">
        <v>66</v>
      </c>
      <c r="K29" s="27">
        <v>0</v>
      </c>
      <c r="L29" s="27">
        <v>15026</v>
      </c>
    </row>
    <row r="30" spans="1:12" x14ac:dyDescent="0.25">
      <c r="A30" s="25">
        <v>27</v>
      </c>
      <c r="B30" s="25" t="s">
        <v>20</v>
      </c>
      <c r="C30" s="26">
        <v>42116</v>
      </c>
      <c r="D30" s="27" t="s">
        <v>9</v>
      </c>
      <c r="E30" s="27">
        <v>3</v>
      </c>
      <c r="F30" s="30">
        <v>975</v>
      </c>
      <c r="G30" s="30">
        <v>935</v>
      </c>
      <c r="H30" s="30">
        <v>8330</v>
      </c>
      <c r="I30" s="29">
        <v>1.0190844358249773</v>
      </c>
      <c r="J30" s="30">
        <v>90</v>
      </c>
      <c r="K30" s="27">
        <v>0</v>
      </c>
      <c r="L30" s="27">
        <v>15027</v>
      </c>
    </row>
    <row r="31" spans="1:12" x14ac:dyDescent="0.25">
      <c r="A31" s="25">
        <v>28</v>
      </c>
      <c r="B31" s="25" t="s">
        <v>21</v>
      </c>
      <c r="C31" s="26">
        <v>42116</v>
      </c>
      <c r="D31" s="27" t="s">
        <v>9</v>
      </c>
      <c r="E31" s="27">
        <v>3</v>
      </c>
      <c r="F31" s="30">
        <v>960</v>
      </c>
      <c r="G31" s="30">
        <v>915</v>
      </c>
      <c r="H31" s="30">
        <v>7540</v>
      </c>
      <c r="I31" s="29">
        <v>0.98425598357310706</v>
      </c>
      <c r="J31" s="30">
        <v>83</v>
      </c>
      <c r="K31" s="27">
        <v>0</v>
      </c>
      <c r="L31" s="27">
        <v>15028</v>
      </c>
    </row>
    <row r="32" spans="1:12" x14ac:dyDescent="0.25">
      <c r="A32" s="25">
        <v>29</v>
      </c>
      <c r="B32" s="25">
        <v>5645</v>
      </c>
      <c r="C32" s="26">
        <v>42116</v>
      </c>
      <c r="D32" s="27" t="s">
        <v>9</v>
      </c>
      <c r="E32" s="27">
        <v>2</v>
      </c>
      <c r="F32" s="30">
        <v>830</v>
      </c>
      <c r="G32" s="30">
        <v>795</v>
      </c>
      <c r="H32" s="30">
        <v>5040</v>
      </c>
      <c r="I32" s="29">
        <v>1.0030651701292566</v>
      </c>
      <c r="J32" s="30">
        <v>78.5</v>
      </c>
      <c r="K32" s="27">
        <v>1</v>
      </c>
      <c r="L32" s="27">
        <v>15029</v>
      </c>
    </row>
    <row r="33" spans="1:12" x14ac:dyDescent="0.25">
      <c r="A33" s="25">
        <v>30</v>
      </c>
      <c r="B33" s="25" t="s">
        <v>22</v>
      </c>
      <c r="C33" s="26">
        <v>42116</v>
      </c>
      <c r="D33" s="27" t="s">
        <v>9</v>
      </c>
      <c r="E33" s="27">
        <v>2</v>
      </c>
      <c r="F33" s="30">
        <v>760</v>
      </c>
      <c r="G33" s="30">
        <v>720</v>
      </c>
      <c r="H33" s="30">
        <v>3880</v>
      </c>
      <c r="I33" s="29">
        <v>1.0395233196159122</v>
      </c>
      <c r="J33" s="30">
        <v>67.5</v>
      </c>
      <c r="K33" s="27">
        <v>2</v>
      </c>
      <c r="L33" s="27">
        <v>15030</v>
      </c>
    </row>
    <row r="34" spans="1:12" x14ac:dyDescent="0.25">
      <c r="A34" s="25">
        <v>31</v>
      </c>
      <c r="B34" s="25">
        <v>4965</v>
      </c>
      <c r="C34" s="26">
        <v>42116</v>
      </c>
      <c r="D34" s="27" t="s">
        <v>9</v>
      </c>
      <c r="E34" s="27">
        <v>3</v>
      </c>
      <c r="F34" s="30">
        <v>990</v>
      </c>
      <c r="G34" s="30">
        <v>945</v>
      </c>
      <c r="H34" s="30">
        <v>9116</v>
      </c>
      <c r="I34" s="29">
        <v>1.0802117350086331</v>
      </c>
      <c r="J34" s="30">
        <v>90</v>
      </c>
      <c r="K34" s="27">
        <v>2</v>
      </c>
      <c r="L34" s="27">
        <v>15031</v>
      </c>
    </row>
    <row r="35" spans="1:12" x14ac:dyDescent="0.25">
      <c r="A35" s="25">
        <v>32</v>
      </c>
      <c r="B35" s="25">
        <v>5405</v>
      </c>
      <c r="C35" s="26">
        <v>42116</v>
      </c>
      <c r="D35" s="27" t="s">
        <v>9</v>
      </c>
      <c r="E35" s="27">
        <v>3</v>
      </c>
      <c r="F35" s="30">
        <v>970</v>
      </c>
      <c r="G35" s="30">
        <v>925</v>
      </c>
      <c r="H35" s="30">
        <v>6870</v>
      </c>
      <c r="I35" s="29">
        <v>0.86802361163208497</v>
      </c>
      <c r="J35" s="30">
        <v>80</v>
      </c>
      <c r="K35" s="27">
        <v>1</v>
      </c>
      <c r="L35" s="27">
        <v>15032</v>
      </c>
    </row>
    <row r="36" spans="1:12" x14ac:dyDescent="0.25">
      <c r="A36" s="25">
        <v>33</v>
      </c>
      <c r="B36" s="25">
        <v>5495</v>
      </c>
      <c r="C36" s="26">
        <v>42116</v>
      </c>
      <c r="D36" s="27" t="s">
        <v>9</v>
      </c>
      <c r="E36" s="27">
        <v>3</v>
      </c>
      <c r="F36" s="30">
        <v>975</v>
      </c>
      <c r="G36" s="30">
        <v>935</v>
      </c>
      <c r="H36" s="30">
        <v>7140</v>
      </c>
      <c r="I36" s="29">
        <v>0.87350094499283792</v>
      </c>
      <c r="J36" s="30">
        <v>96</v>
      </c>
      <c r="K36" s="27">
        <v>3</v>
      </c>
      <c r="L36" s="27">
        <v>15033</v>
      </c>
    </row>
    <row r="37" spans="1:12" x14ac:dyDescent="0.25">
      <c r="A37" s="25">
        <v>34</v>
      </c>
      <c r="B37" s="25">
        <v>5195</v>
      </c>
      <c r="C37" s="26">
        <v>42117</v>
      </c>
      <c r="D37" s="27" t="s">
        <v>9</v>
      </c>
      <c r="E37" s="27">
        <v>2</v>
      </c>
      <c r="F37" s="30">
        <v>760</v>
      </c>
      <c r="G37" s="30">
        <v>720</v>
      </c>
      <c r="H37" s="30">
        <v>3550</v>
      </c>
      <c r="I37" s="29">
        <v>0.95111025377229086</v>
      </c>
      <c r="J37" s="30">
        <v>62.5</v>
      </c>
      <c r="K37" s="27">
        <v>3</v>
      </c>
      <c r="L37" s="27">
        <v>15034</v>
      </c>
    </row>
    <row r="38" spans="1:12" x14ac:dyDescent="0.25">
      <c r="A38" s="25">
        <v>35</v>
      </c>
      <c r="B38" s="25" t="s">
        <v>23</v>
      </c>
      <c r="C38" s="26">
        <v>42117</v>
      </c>
      <c r="D38" s="27" t="s">
        <v>9</v>
      </c>
      <c r="E38" s="27">
        <v>3</v>
      </c>
      <c r="F38" s="30">
        <v>1000</v>
      </c>
      <c r="G38" s="30">
        <v>960</v>
      </c>
      <c r="H38" s="30">
        <v>7480</v>
      </c>
      <c r="I38" s="29">
        <v>0.84544994212962965</v>
      </c>
      <c r="J38" s="30">
        <v>84.5</v>
      </c>
      <c r="K38" s="27">
        <v>3</v>
      </c>
      <c r="L38" s="27">
        <v>15035</v>
      </c>
    </row>
    <row r="39" spans="1:12" x14ac:dyDescent="0.25">
      <c r="A39" s="25">
        <v>36</v>
      </c>
      <c r="B39" s="25">
        <v>7245</v>
      </c>
      <c r="C39" s="26">
        <v>42117</v>
      </c>
      <c r="D39" s="27" t="s">
        <v>9</v>
      </c>
      <c r="E39" s="27">
        <v>2</v>
      </c>
      <c r="F39" s="30">
        <v>810</v>
      </c>
      <c r="G39" s="30">
        <v>770</v>
      </c>
      <c r="H39" s="30">
        <v>4400</v>
      </c>
      <c r="I39" s="29">
        <v>0.96378575042768</v>
      </c>
      <c r="J39" s="30">
        <v>65.5</v>
      </c>
      <c r="K39" s="27">
        <v>0</v>
      </c>
      <c r="L39" s="27">
        <v>15036</v>
      </c>
    </row>
    <row r="40" spans="1:12" x14ac:dyDescent="0.25">
      <c r="A40" s="25">
        <v>37</v>
      </c>
      <c r="B40" s="25" t="s">
        <v>24</v>
      </c>
      <c r="C40" s="26">
        <v>42117</v>
      </c>
      <c r="D40" s="27" t="s">
        <v>9</v>
      </c>
      <c r="E40" s="27">
        <v>2</v>
      </c>
      <c r="F40" s="30">
        <v>775</v>
      </c>
      <c r="G40" s="30">
        <v>730</v>
      </c>
      <c r="H40" s="30">
        <v>3070</v>
      </c>
      <c r="I40" s="29">
        <v>0.78916859674512951</v>
      </c>
      <c r="J40" s="30">
        <v>66</v>
      </c>
      <c r="K40" s="27">
        <v>3</v>
      </c>
      <c r="L40" s="27">
        <v>15037</v>
      </c>
    </row>
    <row r="41" spans="1:12" x14ac:dyDescent="0.25">
      <c r="A41" s="25">
        <v>38</v>
      </c>
      <c r="B41" s="25" t="s">
        <v>25</v>
      </c>
      <c r="C41" s="26">
        <v>42117</v>
      </c>
      <c r="D41" s="27" t="s">
        <v>10</v>
      </c>
      <c r="E41" s="27">
        <v>2</v>
      </c>
      <c r="F41" s="30">
        <v>770</v>
      </c>
      <c r="G41" s="30">
        <v>725</v>
      </c>
      <c r="H41" s="30">
        <v>3700</v>
      </c>
      <c r="I41" s="29">
        <v>0.97092951740538769</v>
      </c>
      <c r="J41" s="30">
        <v>58.5</v>
      </c>
      <c r="K41" s="27">
        <v>3</v>
      </c>
      <c r="L41" s="27">
        <v>15038</v>
      </c>
    </row>
    <row r="42" spans="1:12" x14ac:dyDescent="0.25">
      <c r="A42" s="25">
        <v>39</v>
      </c>
      <c r="B42" s="25">
        <v>1235</v>
      </c>
      <c r="C42" s="26">
        <v>42117</v>
      </c>
      <c r="D42" s="27" t="s">
        <v>9</v>
      </c>
      <c r="E42" s="27">
        <v>2</v>
      </c>
      <c r="F42" s="30">
        <v>820</v>
      </c>
      <c r="G42" s="30">
        <v>775</v>
      </c>
      <c r="H42" s="30">
        <v>4380</v>
      </c>
      <c r="I42" s="29">
        <v>0.94095532207713739</v>
      </c>
      <c r="J42" s="30">
        <v>63</v>
      </c>
      <c r="K42" s="27">
        <v>2</v>
      </c>
      <c r="L42" s="27">
        <v>15039</v>
      </c>
    </row>
    <row r="43" spans="1:12" x14ac:dyDescent="0.25">
      <c r="A43" s="25">
        <v>40</v>
      </c>
      <c r="B43" s="25" t="s">
        <v>26</v>
      </c>
      <c r="C43" s="26">
        <v>42122</v>
      </c>
      <c r="D43" s="27" t="s">
        <v>9</v>
      </c>
      <c r="E43" s="27">
        <v>3</v>
      </c>
      <c r="F43" s="30">
        <v>965</v>
      </c>
      <c r="G43" s="30">
        <v>920</v>
      </c>
      <c r="H43" s="30">
        <v>6592</v>
      </c>
      <c r="I43" s="29">
        <v>0.84655214925618472</v>
      </c>
      <c r="J43" s="30">
        <v>92</v>
      </c>
      <c r="K43" s="27">
        <v>2</v>
      </c>
      <c r="L43" s="27">
        <v>15040</v>
      </c>
    </row>
    <row r="44" spans="1:12" x14ac:dyDescent="0.25">
      <c r="A44" s="25">
        <v>41</v>
      </c>
      <c r="B44" s="25" t="s">
        <v>27</v>
      </c>
      <c r="C44" s="26">
        <v>42122</v>
      </c>
      <c r="D44" s="27" t="s">
        <v>9</v>
      </c>
      <c r="E44" s="27">
        <v>2</v>
      </c>
      <c r="F44" s="30">
        <v>749</v>
      </c>
      <c r="G44" s="30">
        <v>716</v>
      </c>
      <c r="H44" s="30">
        <v>3497</v>
      </c>
      <c r="I44" s="29">
        <v>0.95270087783825863</v>
      </c>
      <c r="J44" s="30">
        <v>67.5</v>
      </c>
      <c r="K44" s="27">
        <v>2</v>
      </c>
      <c r="L44" s="27">
        <v>15041</v>
      </c>
    </row>
    <row r="45" spans="1:12" x14ac:dyDescent="0.25">
      <c r="A45" s="25">
        <v>42</v>
      </c>
      <c r="B45" s="25">
        <v>5165</v>
      </c>
      <c r="C45" s="26">
        <v>42122</v>
      </c>
      <c r="D45" s="27" t="s">
        <v>9</v>
      </c>
      <c r="E45" s="27">
        <v>2</v>
      </c>
      <c r="F45" s="30">
        <v>780</v>
      </c>
      <c r="G45" s="30">
        <v>750</v>
      </c>
      <c r="H45" s="30">
        <v>3740</v>
      </c>
      <c r="I45" s="29">
        <v>0.88651851851851848</v>
      </c>
      <c r="J45" s="30">
        <v>66.5</v>
      </c>
      <c r="K45" s="27">
        <v>3</v>
      </c>
      <c r="L45" s="27">
        <v>15042</v>
      </c>
    </row>
    <row r="46" spans="1:12" x14ac:dyDescent="0.25">
      <c r="A46" s="25">
        <v>43</v>
      </c>
      <c r="B46" s="25" t="s">
        <v>28</v>
      </c>
      <c r="C46" s="26">
        <v>42122</v>
      </c>
      <c r="D46" s="27" t="s">
        <v>9</v>
      </c>
      <c r="E46" s="27">
        <v>2</v>
      </c>
      <c r="F46" s="30">
        <v>780</v>
      </c>
      <c r="G46" s="30">
        <v>740</v>
      </c>
      <c r="H46" s="30">
        <v>4460</v>
      </c>
      <c r="I46" s="29">
        <v>1.1006258267032554</v>
      </c>
      <c r="J46" s="30">
        <v>67</v>
      </c>
      <c r="K46" s="27">
        <v>2</v>
      </c>
      <c r="L46" s="27">
        <v>15043</v>
      </c>
    </row>
    <row r="47" spans="1:12" x14ac:dyDescent="0.25">
      <c r="A47" s="25">
        <v>44</v>
      </c>
      <c r="B47" s="25" t="s">
        <v>29</v>
      </c>
      <c r="C47" s="26">
        <v>42122</v>
      </c>
      <c r="D47" s="27" t="s">
        <v>9</v>
      </c>
      <c r="E47" s="27">
        <v>2</v>
      </c>
      <c r="F47" s="30">
        <v>750</v>
      </c>
      <c r="G47" s="30">
        <v>715</v>
      </c>
      <c r="H47" s="30">
        <v>3178</v>
      </c>
      <c r="I47" s="29">
        <v>0.86943229395183041</v>
      </c>
      <c r="J47" s="30">
        <v>67.5</v>
      </c>
      <c r="K47" s="27">
        <v>2</v>
      </c>
      <c r="L47" s="27">
        <v>15044</v>
      </c>
    </row>
    <row r="48" spans="1:12" x14ac:dyDescent="0.25">
      <c r="A48" s="25">
        <v>45</v>
      </c>
      <c r="B48" s="25">
        <v>5615</v>
      </c>
      <c r="C48" s="26">
        <v>42122</v>
      </c>
      <c r="D48" s="27" t="s">
        <v>9</v>
      </c>
      <c r="E48" s="27">
        <v>2</v>
      </c>
      <c r="F48" s="30">
        <v>745</v>
      </c>
      <c r="G48" s="30">
        <v>715</v>
      </c>
      <c r="H48" s="30">
        <v>3000</v>
      </c>
      <c r="I48" s="29">
        <v>0.82073533098033069</v>
      </c>
      <c r="J48" s="30">
        <v>65.5</v>
      </c>
      <c r="K48" s="27">
        <v>3</v>
      </c>
      <c r="L48" s="27">
        <v>15045</v>
      </c>
    </row>
    <row r="49" spans="1:12" x14ac:dyDescent="0.25">
      <c r="A49" s="25">
        <v>46</v>
      </c>
      <c r="B49" s="25">
        <v>1265</v>
      </c>
      <c r="C49" s="26">
        <v>42122</v>
      </c>
      <c r="D49" s="27" t="s">
        <v>9</v>
      </c>
      <c r="E49" s="27">
        <v>2</v>
      </c>
      <c r="F49" s="30">
        <v>758</v>
      </c>
      <c r="G49" s="30">
        <v>728</v>
      </c>
      <c r="H49" s="30">
        <v>3410</v>
      </c>
      <c r="I49" s="29">
        <v>0.88381270643376664</v>
      </c>
      <c r="J49" s="30">
        <v>60.5</v>
      </c>
      <c r="K49" s="27">
        <v>3</v>
      </c>
      <c r="L49" s="27">
        <v>15046</v>
      </c>
    </row>
    <row r="50" spans="1:12" x14ac:dyDescent="0.25">
      <c r="A50" s="25">
        <v>47</v>
      </c>
      <c r="B50" s="25">
        <v>1125</v>
      </c>
      <c r="C50" s="26">
        <v>42123</v>
      </c>
      <c r="D50" s="27" t="s">
        <v>9</v>
      </c>
      <c r="E50" s="27">
        <v>2</v>
      </c>
      <c r="F50" s="30">
        <v>754</v>
      </c>
      <c r="G50" s="30">
        <v>722</v>
      </c>
      <c r="H50" s="30">
        <v>3500</v>
      </c>
      <c r="I50" s="29">
        <v>0.92994326113268022</v>
      </c>
      <c r="J50" s="30">
        <v>69</v>
      </c>
      <c r="K50" s="27">
        <v>1</v>
      </c>
      <c r="L50" s="27">
        <v>15047</v>
      </c>
    </row>
    <row r="51" spans="1:12" x14ac:dyDescent="0.25">
      <c r="A51" s="25">
        <v>48</v>
      </c>
      <c r="B51" s="25">
        <v>1185</v>
      </c>
      <c r="C51" s="26">
        <v>42123</v>
      </c>
      <c r="D51" s="27" t="s">
        <v>9</v>
      </c>
      <c r="E51" s="27">
        <v>2</v>
      </c>
      <c r="F51" s="30">
        <v>823</v>
      </c>
      <c r="G51" s="30">
        <v>784</v>
      </c>
      <c r="H51" s="30">
        <v>4175</v>
      </c>
      <c r="I51" s="29">
        <v>0.86637974770291282</v>
      </c>
      <c r="J51" s="30">
        <v>73</v>
      </c>
      <c r="K51" s="27">
        <v>2</v>
      </c>
      <c r="L51" s="27">
        <v>15048</v>
      </c>
    </row>
    <row r="52" spans="1:12" x14ac:dyDescent="0.25">
      <c r="A52" s="25">
        <v>49</v>
      </c>
      <c r="B52" s="25" t="s">
        <v>30</v>
      </c>
      <c r="C52" s="26">
        <v>42123</v>
      </c>
      <c r="D52" s="27" t="s">
        <v>9</v>
      </c>
      <c r="E52" s="27">
        <v>3</v>
      </c>
      <c r="F52" s="30">
        <v>880</v>
      </c>
      <c r="G52" s="30">
        <v>840</v>
      </c>
      <c r="H52" s="30">
        <v>5200</v>
      </c>
      <c r="I52" s="29">
        <v>0.87733506100853043</v>
      </c>
      <c r="J52" s="30">
        <v>79</v>
      </c>
      <c r="K52" s="27">
        <v>2</v>
      </c>
      <c r="L52" s="27">
        <v>15049</v>
      </c>
    </row>
    <row r="53" spans="1:12" x14ac:dyDescent="0.25">
      <c r="A53" s="25">
        <v>50</v>
      </c>
      <c r="B53" s="25">
        <v>5655</v>
      </c>
      <c r="C53" s="26">
        <v>42123</v>
      </c>
      <c r="D53" s="27" t="s">
        <v>9</v>
      </c>
      <c r="E53" s="27">
        <v>2</v>
      </c>
      <c r="F53" s="30">
        <v>865</v>
      </c>
      <c r="G53" s="30">
        <v>826</v>
      </c>
      <c r="H53" s="30">
        <v>4650</v>
      </c>
      <c r="I53" s="29">
        <v>0.82511182447775533</v>
      </c>
      <c r="J53" s="30">
        <v>71</v>
      </c>
      <c r="K53" s="27">
        <v>1</v>
      </c>
      <c r="L53" s="27">
        <v>15050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4"/>
  <sheetViews>
    <sheetView topLeftCell="A91" workbookViewId="0">
      <selection activeCell="D251" sqref="D251"/>
    </sheetView>
  </sheetViews>
  <sheetFormatPr baseColWidth="10" defaultRowHeight="15" x14ac:dyDescent="0.25"/>
  <cols>
    <col min="1" max="1" width="11.42578125" style="106"/>
    <col min="2" max="2" width="36.42578125" style="106" bestFit="1" customWidth="1"/>
    <col min="3" max="3" width="10" style="106" bestFit="1" customWidth="1"/>
    <col min="4" max="4" width="7.42578125" style="106" bestFit="1" customWidth="1"/>
    <col min="5" max="5" width="8" style="106" bestFit="1" customWidth="1"/>
    <col min="6" max="6" width="8.7109375" style="106" bestFit="1" customWidth="1"/>
    <col min="7" max="7" width="5.5703125" style="106" bestFit="1" customWidth="1"/>
    <col min="8" max="8" width="7.42578125" style="107" bestFit="1" customWidth="1"/>
    <col min="9" max="10" width="11.42578125" style="107"/>
  </cols>
  <sheetData>
    <row r="1" spans="1:10" s="23" customFormat="1" x14ac:dyDescent="0.25">
      <c r="A1" s="105" t="s">
        <v>451</v>
      </c>
      <c r="B1" s="106"/>
      <c r="C1" s="106"/>
      <c r="D1" s="106"/>
      <c r="E1" s="106"/>
      <c r="F1" s="106"/>
      <c r="G1" s="106"/>
      <c r="H1" s="107"/>
      <c r="I1" s="107"/>
      <c r="J1" s="107"/>
    </row>
    <row r="2" spans="1:10" s="23" customFormat="1" x14ac:dyDescent="0.25">
      <c r="A2" s="108" t="s">
        <v>435</v>
      </c>
      <c r="B2" s="108" t="s">
        <v>436</v>
      </c>
      <c r="C2" s="106"/>
      <c r="D2" s="106"/>
      <c r="E2" s="106"/>
      <c r="F2" s="106"/>
      <c r="G2" s="106"/>
      <c r="H2" s="107"/>
      <c r="I2" s="107"/>
      <c r="J2" s="107"/>
    </row>
    <row r="3" spans="1:10" s="23" customFormat="1" x14ac:dyDescent="0.25">
      <c r="A3" s="108" t="s">
        <v>40</v>
      </c>
      <c r="B3" s="109">
        <v>250000</v>
      </c>
      <c r="C3" s="106"/>
      <c r="D3" s="106"/>
      <c r="E3" s="106"/>
      <c r="F3" s="106"/>
      <c r="G3" s="106"/>
      <c r="H3" s="107"/>
      <c r="I3" s="107"/>
      <c r="J3" s="107"/>
    </row>
    <row r="4" spans="1:10" s="23" customFormat="1" x14ac:dyDescent="0.25">
      <c r="A4" s="108" t="s">
        <v>104</v>
      </c>
      <c r="B4" s="109">
        <v>100000</v>
      </c>
      <c r="C4" s="106"/>
      <c r="D4" s="106"/>
      <c r="E4" s="106"/>
      <c r="F4" s="106"/>
      <c r="G4" s="106"/>
      <c r="H4" s="107"/>
      <c r="I4" s="107"/>
      <c r="J4" s="107"/>
    </row>
    <row r="5" spans="1:10" s="23" customFormat="1" x14ac:dyDescent="0.25">
      <c r="A5" s="108" t="s">
        <v>134</v>
      </c>
      <c r="B5" s="109">
        <v>130000</v>
      </c>
      <c r="C5" s="106"/>
      <c r="D5" s="106"/>
      <c r="E5" s="106"/>
      <c r="F5" s="106"/>
      <c r="G5" s="106"/>
      <c r="H5" s="107"/>
      <c r="I5" s="107"/>
      <c r="J5" s="107"/>
    </row>
    <row r="6" spans="1:10" s="23" customFormat="1" x14ac:dyDescent="0.25">
      <c r="A6" s="108" t="s">
        <v>157</v>
      </c>
      <c r="B6" s="109">
        <v>50000</v>
      </c>
      <c r="C6" s="106"/>
      <c r="D6" s="106"/>
      <c r="E6" s="106"/>
      <c r="F6" s="106"/>
      <c r="G6" s="106"/>
      <c r="H6" s="107"/>
      <c r="I6" s="107"/>
      <c r="J6" s="107"/>
    </row>
    <row r="7" spans="1:10" s="23" customFormat="1" ht="24" x14ac:dyDescent="0.25">
      <c r="A7" s="108" t="s">
        <v>454</v>
      </c>
      <c r="B7" s="109">
        <v>70000</v>
      </c>
      <c r="C7" s="106"/>
      <c r="D7" s="106"/>
      <c r="E7" s="106"/>
      <c r="F7" s="106"/>
      <c r="G7" s="106"/>
      <c r="H7" s="107"/>
      <c r="I7" s="107"/>
      <c r="J7" s="107"/>
    </row>
    <row r="8" spans="1:10" s="23" customFormat="1" x14ac:dyDescent="0.25">
      <c r="A8" s="108" t="s">
        <v>37</v>
      </c>
      <c r="B8" s="109">
        <v>200000</v>
      </c>
      <c r="C8" s="106"/>
      <c r="D8" s="106"/>
      <c r="E8" s="106"/>
      <c r="F8" s="106"/>
      <c r="G8" s="106"/>
      <c r="H8" s="107"/>
      <c r="I8" s="107"/>
      <c r="J8" s="107"/>
    </row>
    <row r="9" spans="1:10" s="23" customFormat="1" x14ac:dyDescent="0.25">
      <c r="A9" s="108" t="s">
        <v>439</v>
      </c>
      <c r="B9" s="108" t="s">
        <v>441</v>
      </c>
      <c r="C9" s="106"/>
      <c r="D9" s="106"/>
      <c r="E9" s="106"/>
      <c r="F9" s="106"/>
      <c r="G9" s="106"/>
      <c r="H9" s="107"/>
      <c r="I9" s="107"/>
      <c r="J9" s="107"/>
    </row>
    <row r="10" spans="1:10" s="23" customFormat="1" x14ac:dyDescent="0.25">
      <c r="A10" s="110"/>
      <c r="B10" s="110"/>
      <c r="C10" s="106"/>
      <c r="D10" s="106"/>
      <c r="E10" s="106"/>
      <c r="F10" s="106"/>
      <c r="G10" s="106"/>
      <c r="H10" s="107"/>
      <c r="I10" s="107"/>
      <c r="J10" s="107"/>
    </row>
    <row r="11" spans="1:10" s="23" customFormat="1" x14ac:dyDescent="0.25">
      <c r="A11" s="105" t="s">
        <v>453</v>
      </c>
      <c r="B11" s="106"/>
      <c r="C11" s="106"/>
      <c r="D11" s="106"/>
      <c r="E11" s="106"/>
      <c r="F11" s="106"/>
      <c r="G11" s="106"/>
      <c r="H11" s="107"/>
      <c r="I11" s="107"/>
      <c r="J11" s="107"/>
    </row>
    <row r="12" spans="1:10" x14ac:dyDescent="0.25">
      <c r="A12" s="68" t="s">
        <v>1</v>
      </c>
      <c r="B12" s="69" t="s">
        <v>32</v>
      </c>
      <c r="C12" s="69" t="s">
        <v>44</v>
      </c>
      <c r="D12" s="69" t="s">
        <v>45</v>
      </c>
      <c r="E12" s="69" t="s">
        <v>46</v>
      </c>
      <c r="F12" s="70" t="s">
        <v>47</v>
      </c>
      <c r="G12" s="69" t="s">
        <v>48</v>
      </c>
    </row>
    <row r="13" spans="1:10" x14ac:dyDescent="0.25">
      <c r="A13" s="71">
        <v>42152</v>
      </c>
      <c r="B13" s="72" t="s">
        <v>49</v>
      </c>
      <c r="C13" s="72" t="s">
        <v>40</v>
      </c>
      <c r="D13" s="73">
        <v>691990</v>
      </c>
      <c r="E13" s="73">
        <v>2011056</v>
      </c>
      <c r="F13" s="74">
        <v>1407.9714285714285</v>
      </c>
      <c r="G13" s="75">
        <v>0.56000000000000005</v>
      </c>
    </row>
    <row r="14" spans="1:10" x14ac:dyDescent="0.25">
      <c r="A14" s="71">
        <v>42152</v>
      </c>
      <c r="B14" s="72" t="s">
        <v>50</v>
      </c>
      <c r="C14" s="72" t="s">
        <v>40</v>
      </c>
      <c r="D14" s="73">
        <v>691697</v>
      </c>
      <c r="E14" s="73">
        <v>2011231</v>
      </c>
      <c r="F14" s="74">
        <v>5631.8857142857141</v>
      </c>
      <c r="G14" s="75">
        <v>0.56000000000000005</v>
      </c>
    </row>
    <row r="15" spans="1:10" x14ac:dyDescent="0.25">
      <c r="A15" s="71">
        <v>42152</v>
      </c>
      <c r="B15" s="72" t="s">
        <v>51</v>
      </c>
      <c r="C15" s="72" t="s">
        <v>40</v>
      </c>
      <c r="D15" s="73">
        <v>691437</v>
      </c>
      <c r="E15" s="73">
        <v>2011452</v>
      </c>
      <c r="F15" s="74">
        <v>938.64761904761906</v>
      </c>
      <c r="G15" s="75">
        <v>0.56000000000000005</v>
      </c>
    </row>
    <row r="16" spans="1:10" x14ac:dyDescent="0.25">
      <c r="A16" s="71">
        <v>42152</v>
      </c>
      <c r="B16" s="72" t="s">
        <v>52</v>
      </c>
      <c r="C16" s="72" t="s">
        <v>40</v>
      </c>
      <c r="D16" s="73">
        <v>691464</v>
      </c>
      <c r="E16" s="73">
        <v>2011743</v>
      </c>
      <c r="F16" s="74">
        <v>1877.2952380952381</v>
      </c>
      <c r="G16" s="75">
        <v>0.56000000000000005</v>
      </c>
    </row>
    <row r="17" spans="1:7" x14ac:dyDescent="0.25">
      <c r="A17" s="71">
        <v>42152</v>
      </c>
      <c r="B17" s="72" t="s">
        <v>53</v>
      </c>
      <c r="C17" s="72" t="s">
        <v>40</v>
      </c>
      <c r="D17" s="73">
        <v>691604</v>
      </c>
      <c r="E17" s="73">
        <v>2011939</v>
      </c>
      <c r="F17" s="74">
        <v>938.64761904761906</v>
      </c>
      <c r="G17" s="75">
        <v>0.56000000000000005</v>
      </c>
    </row>
    <row r="18" spans="1:7" x14ac:dyDescent="0.25">
      <c r="A18" s="71">
        <v>42152</v>
      </c>
      <c r="B18" s="72" t="s">
        <v>54</v>
      </c>
      <c r="C18" s="72" t="s">
        <v>40</v>
      </c>
      <c r="D18" s="73">
        <v>691913</v>
      </c>
      <c r="E18" s="73">
        <v>2012182</v>
      </c>
      <c r="F18" s="74">
        <v>4223.9142857142861</v>
      </c>
      <c r="G18" s="75">
        <v>0.56000000000000005</v>
      </c>
    </row>
    <row r="19" spans="1:7" x14ac:dyDescent="0.25">
      <c r="A19" s="71">
        <v>42152</v>
      </c>
      <c r="B19" s="72" t="s">
        <v>55</v>
      </c>
      <c r="C19" s="72" t="s">
        <v>40</v>
      </c>
      <c r="D19" s="73">
        <v>691901</v>
      </c>
      <c r="E19" s="73">
        <v>2012421</v>
      </c>
      <c r="F19" s="74">
        <v>4223.9142857142861</v>
      </c>
      <c r="G19" s="75">
        <v>0.56000000000000005</v>
      </c>
    </row>
    <row r="20" spans="1:7" x14ac:dyDescent="0.25">
      <c r="A20" s="71">
        <v>42152</v>
      </c>
      <c r="B20" s="72" t="s">
        <v>56</v>
      </c>
      <c r="C20" s="72" t="s">
        <v>40</v>
      </c>
      <c r="D20" s="73">
        <v>691466</v>
      </c>
      <c r="E20" s="73">
        <v>2012994</v>
      </c>
      <c r="F20" s="74">
        <v>2346.6190476190477</v>
      </c>
      <c r="G20" s="75">
        <v>0.56000000000000005</v>
      </c>
    </row>
    <row r="21" spans="1:7" x14ac:dyDescent="0.25">
      <c r="A21" s="71">
        <v>42152</v>
      </c>
      <c r="B21" s="72" t="s">
        <v>57</v>
      </c>
      <c r="C21" s="72" t="s">
        <v>40</v>
      </c>
      <c r="D21" s="73">
        <v>691140</v>
      </c>
      <c r="E21" s="73">
        <v>2013091</v>
      </c>
      <c r="F21" s="74">
        <v>7978.5047619047618</v>
      </c>
      <c r="G21" s="75">
        <v>0.56000000000000005</v>
      </c>
    </row>
    <row r="22" spans="1:7" x14ac:dyDescent="0.25">
      <c r="A22" s="71">
        <v>42152</v>
      </c>
      <c r="B22" s="72" t="s">
        <v>58</v>
      </c>
      <c r="C22" s="72" t="s">
        <v>40</v>
      </c>
      <c r="D22" s="73">
        <v>691015</v>
      </c>
      <c r="E22" s="73">
        <v>2013163</v>
      </c>
      <c r="F22" s="74">
        <v>1877.2952380952381</v>
      </c>
      <c r="G22" s="75">
        <v>0.56000000000000005</v>
      </c>
    </row>
    <row r="23" spans="1:7" x14ac:dyDescent="0.25">
      <c r="A23" s="71">
        <v>42152</v>
      </c>
      <c r="B23" s="72" t="s">
        <v>59</v>
      </c>
      <c r="C23" s="72" t="s">
        <v>40</v>
      </c>
      <c r="D23" s="73">
        <v>690785</v>
      </c>
      <c r="E23" s="73">
        <v>2013744</v>
      </c>
      <c r="F23" s="74">
        <v>2815.9428571428571</v>
      </c>
      <c r="G23" s="75">
        <v>0.56000000000000005</v>
      </c>
    </row>
    <row r="24" spans="1:7" x14ac:dyDescent="0.25">
      <c r="A24" s="71">
        <v>42152</v>
      </c>
      <c r="B24" s="72" t="s">
        <v>60</v>
      </c>
      <c r="C24" s="72" t="s">
        <v>40</v>
      </c>
      <c r="D24" s="73">
        <v>690710</v>
      </c>
      <c r="E24" s="73">
        <v>2014090</v>
      </c>
      <c r="F24" s="74">
        <v>15018.361904761905</v>
      </c>
      <c r="G24" s="75">
        <v>0.56000000000000005</v>
      </c>
    </row>
    <row r="25" spans="1:7" x14ac:dyDescent="0.25">
      <c r="A25" s="71">
        <v>42152</v>
      </c>
      <c r="B25" s="72" t="s">
        <v>461</v>
      </c>
      <c r="C25" s="72" t="s">
        <v>40</v>
      </c>
      <c r="D25" s="73">
        <v>690710</v>
      </c>
      <c r="E25" s="73">
        <v>2014090</v>
      </c>
      <c r="F25" s="74">
        <v>12734.408602150539</v>
      </c>
      <c r="G25" s="75">
        <v>0.46</v>
      </c>
    </row>
    <row r="26" spans="1:7" x14ac:dyDescent="0.25">
      <c r="A26" s="71">
        <v>42152</v>
      </c>
      <c r="B26" s="72" t="s">
        <v>61</v>
      </c>
      <c r="C26" s="72" t="s">
        <v>40</v>
      </c>
      <c r="D26" s="73">
        <v>690541</v>
      </c>
      <c r="E26" s="73">
        <v>2014760</v>
      </c>
      <c r="F26" s="74">
        <v>3918.2795698924733</v>
      </c>
      <c r="G26" s="75">
        <v>0.46</v>
      </c>
    </row>
    <row r="27" spans="1:7" x14ac:dyDescent="0.25">
      <c r="A27" s="71">
        <v>42152</v>
      </c>
      <c r="B27" s="72" t="s">
        <v>62</v>
      </c>
      <c r="C27" s="72" t="s">
        <v>40</v>
      </c>
      <c r="D27" s="73">
        <v>690505</v>
      </c>
      <c r="E27" s="73">
        <v>2014929</v>
      </c>
      <c r="F27" s="74">
        <v>1959.1397849462367</v>
      </c>
      <c r="G27" s="75">
        <v>0.46</v>
      </c>
    </row>
    <row r="28" spans="1:7" x14ac:dyDescent="0.25">
      <c r="A28" s="71">
        <v>42152</v>
      </c>
      <c r="B28" s="72" t="s">
        <v>63</v>
      </c>
      <c r="C28" s="72" t="s">
        <v>40</v>
      </c>
      <c r="D28" s="73">
        <v>690581</v>
      </c>
      <c r="E28" s="73">
        <v>2015210</v>
      </c>
      <c r="F28" s="74">
        <v>1959.1397849462367</v>
      </c>
      <c r="G28" s="75">
        <v>0.46</v>
      </c>
    </row>
    <row r="29" spans="1:7" x14ac:dyDescent="0.25">
      <c r="A29" s="71">
        <v>42152</v>
      </c>
      <c r="B29" s="72" t="s">
        <v>64</v>
      </c>
      <c r="C29" s="72" t="s">
        <v>40</v>
      </c>
      <c r="D29" s="73">
        <v>690377</v>
      </c>
      <c r="E29" s="73">
        <v>2016068</v>
      </c>
      <c r="F29" s="74">
        <v>2938.7096774193551</v>
      </c>
      <c r="G29" s="75">
        <v>0.46</v>
      </c>
    </row>
    <row r="30" spans="1:7" x14ac:dyDescent="0.25">
      <c r="A30" s="71">
        <v>42152</v>
      </c>
      <c r="B30" s="72" t="s">
        <v>65</v>
      </c>
      <c r="C30" s="72" t="s">
        <v>40</v>
      </c>
      <c r="D30" s="73">
        <v>690107</v>
      </c>
      <c r="E30" s="73">
        <v>2016250</v>
      </c>
      <c r="F30" s="74">
        <v>1959.1397849462367</v>
      </c>
      <c r="G30" s="75">
        <v>0.46</v>
      </c>
    </row>
    <row r="31" spans="1:7" x14ac:dyDescent="0.25">
      <c r="A31" s="71">
        <v>42152</v>
      </c>
      <c r="B31" s="72" t="s">
        <v>66</v>
      </c>
      <c r="C31" s="72" t="s">
        <v>40</v>
      </c>
      <c r="D31" s="73">
        <v>688327</v>
      </c>
      <c r="E31" s="73">
        <v>2016663</v>
      </c>
      <c r="F31" s="74">
        <v>13713.978494623656</v>
      </c>
      <c r="G31" s="75">
        <v>0.46</v>
      </c>
    </row>
    <row r="32" spans="1:7" x14ac:dyDescent="0.25">
      <c r="A32" s="71">
        <v>42152</v>
      </c>
      <c r="B32" s="72" t="s">
        <v>67</v>
      </c>
      <c r="C32" s="72" t="s">
        <v>40</v>
      </c>
      <c r="D32" s="73">
        <v>687897</v>
      </c>
      <c r="E32" s="73">
        <v>2016624</v>
      </c>
      <c r="F32" s="74">
        <v>2938.7096774193551</v>
      </c>
      <c r="G32" s="75">
        <v>0.46</v>
      </c>
    </row>
    <row r="33" spans="1:7" x14ac:dyDescent="0.25">
      <c r="A33" s="71">
        <v>42152</v>
      </c>
      <c r="B33" s="72" t="s">
        <v>68</v>
      </c>
      <c r="C33" s="72" t="s">
        <v>40</v>
      </c>
      <c r="D33" s="73">
        <v>686937</v>
      </c>
      <c r="E33" s="73">
        <v>2017194</v>
      </c>
      <c r="F33" s="74">
        <v>979.56989247311833</v>
      </c>
      <c r="G33" s="75">
        <v>0.46</v>
      </c>
    </row>
    <row r="34" spans="1:7" x14ac:dyDescent="0.25">
      <c r="A34" s="71">
        <v>42152</v>
      </c>
      <c r="B34" s="72" t="s">
        <v>69</v>
      </c>
      <c r="C34" s="72" t="s">
        <v>40</v>
      </c>
      <c r="D34" s="73">
        <v>687140</v>
      </c>
      <c r="E34" s="73">
        <v>2017620</v>
      </c>
      <c r="F34" s="74">
        <v>1469.3548387096776</v>
      </c>
      <c r="G34" s="75">
        <v>0.46</v>
      </c>
    </row>
    <row r="35" spans="1:7" x14ac:dyDescent="0.25">
      <c r="A35" s="71">
        <v>42152</v>
      </c>
      <c r="B35" s="72" t="s">
        <v>70</v>
      </c>
      <c r="C35" s="72" t="s">
        <v>40</v>
      </c>
      <c r="D35" s="73">
        <v>686903</v>
      </c>
      <c r="E35" s="73">
        <v>2017830</v>
      </c>
      <c r="F35" s="74">
        <v>979.56989247311833</v>
      </c>
      <c r="G35" s="75">
        <v>0.46</v>
      </c>
    </row>
    <row r="36" spans="1:7" x14ac:dyDescent="0.25">
      <c r="A36" s="71">
        <v>42153</v>
      </c>
      <c r="B36" s="72" t="s">
        <v>70</v>
      </c>
      <c r="C36" s="72" t="s">
        <v>40</v>
      </c>
      <c r="D36" s="73">
        <v>686903</v>
      </c>
      <c r="E36" s="73">
        <v>2017830</v>
      </c>
      <c r="F36" s="74">
        <v>10639.724770642202</v>
      </c>
      <c r="G36" s="75">
        <v>0.43</v>
      </c>
    </row>
    <row r="37" spans="1:7" x14ac:dyDescent="0.25">
      <c r="A37" s="71">
        <v>42153</v>
      </c>
      <c r="B37" s="72" t="s">
        <v>71</v>
      </c>
      <c r="C37" s="72" t="s">
        <v>40</v>
      </c>
      <c r="D37" s="73">
        <v>687315</v>
      </c>
      <c r="E37" s="73">
        <v>2016735</v>
      </c>
      <c r="F37" s="74">
        <v>10156.100917431193</v>
      </c>
      <c r="G37" s="75">
        <v>0.43</v>
      </c>
    </row>
    <row r="38" spans="1:7" x14ac:dyDescent="0.25">
      <c r="A38" s="71">
        <v>42153</v>
      </c>
      <c r="B38" s="72" t="s">
        <v>72</v>
      </c>
      <c r="C38" s="72" t="s">
        <v>40</v>
      </c>
      <c r="D38" s="73">
        <v>685924</v>
      </c>
      <c r="E38" s="73">
        <v>2017772</v>
      </c>
      <c r="F38" s="74">
        <v>7254.3577981651379</v>
      </c>
      <c r="G38" s="75">
        <v>0.43</v>
      </c>
    </row>
    <row r="39" spans="1:7" x14ac:dyDescent="0.25">
      <c r="A39" s="71">
        <v>42153</v>
      </c>
      <c r="B39" s="72" t="s">
        <v>73</v>
      </c>
      <c r="C39" s="72" t="s">
        <v>40</v>
      </c>
      <c r="D39" s="73">
        <v>685548</v>
      </c>
      <c r="E39" s="73">
        <v>2017882</v>
      </c>
      <c r="F39" s="74">
        <v>3385.3669724770643</v>
      </c>
      <c r="G39" s="75">
        <v>0.43</v>
      </c>
    </row>
    <row r="40" spans="1:7" x14ac:dyDescent="0.25">
      <c r="A40" s="71">
        <v>42153</v>
      </c>
      <c r="B40" s="72" t="s">
        <v>74</v>
      </c>
      <c r="C40" s="72" t="s">
        <v>40</v>
      </c>
      <c r="D40" s="73">
        <v>685260</v>
      </c>
      <c r="E40" s="73">
        <v>2017630</v>
      </c>
      <c r="F40" s="74">
        <v>6770.7339449541287</v>
      </c>
      <c r="G40" s="75">
        <v>0.43</v>
      </c>
    </row>
    <row r="41" spans="1:7" x14ac:dyDescent="0.25">
      <c r="A41" s="71">
        <v>42153</v>
      </c>
      <c r="B41" s="72" t="s">
        <v>75</v>
      </c>
      <c r="C41" s="72" t="s">
        <v>40</v>
      </c>
      <c r="D41" s="73">
        <v>684492</v>
      </c>
      <c r="E41" s="73">
        <v>2016809</v>
      </c>
      <c r="F41" s="74">
        <v>3385.3669724770643</v>
      </c>
      <c r="G41" s="75">
        <v>0.43</v>
      </c>
    </row>
    <row r="42" spans="1:7" x14ac:dyDescent="0.25">
      <c r="A42" s="71">
        <v>42153</v>
      </c>
      <c r="B42" s="72" t="s">
        <v>76</v>
      </c>
      <c r="C42" s="72" t="s">
        <v>40</v>
      </c>
      <c r="D42" s="73">
        <v>683995</v>
      </c>
      <c r="E42" s="73">
        <v>2016995</v>
      </c>
      <c r="F42" s="74">
        <v>3868.9908256880735</v>
      </c>
      <c r="G42" s="75">
        <v>0.43</v>
      </c>
    </row>
    <row r="43" spans="1:7" x14ac:dyDescent="0.25">
      <c r="A43" s="71">
        <v>42153</v>
      </c>
      <c r="B43" s="72" t="s">
        <v>77</v>
      </c>
      <c r="C43" s="72" t="s">
        <v>40</v>
      </c>
      <c r="D43" s="73">
        <v>683760</v>
      </c>
      <c r="E43" s="73">
        <v>2016840</v>
      </c>
      <c r="F43" s="74">
        <v>2418.119266055046</v>
      </c>
      <c r="G43" s="75">
        <v>0.43</v>
      </c>
    </row>
    <row r="44" spans="1:7" x14ac:dyDescent="0.25">
      <c r="A44" s="71">
        <v>42153</v>
      </c>
      <c r="B44" s="72" t="s">
        <v>78</v>
      </c>
      <c r="C44" s="72" t="s">
        <v>40</v>
      </c>
      <c r="D44" s="73">
        <v>683891</v>
      </c>
      <c r="E44" s="73">
        <v>2017053</v>
      </c>
      <c r="F44" s="74">
        <v>4836.2385321100919</v>
      </c>
      <c r="G44" s="75">
        <v>0.43</v>
      </c>
    </row>
    <row r="45" spans="1:7" x14ac:dyDescent="0.25">
      <c r="A45" s="71">
        <v>42156</v>
      </c>
      <c r="B45" s="72" t="s">
        <v>78</v>
      </c>
      <c r="C45" s="72" t="s">
        <v>40</v>
      </c>
      <c r="D45" s="73">
        <v>683891</v>
      </c>
      <c r="E45" s="73">
        <v>2017053</v>
      </c>
      <c r="F45" s="76">
        <v>996.68292682926824</v>
      </c>
      <c r="G45" s="75">
        <v>0.56000000000000005</v>
      </c>
    </row>
    <row r="46" spans="1:7" x14ac:dyDescent="0.25">
      <c r="A46" s="71">
        <v>42156</v>
      </c>
      <c r="B46" s="72" t="s">
        <v>79</v>
      </c>
      <c r="C46" s="72" t="s">
        <v>40</v>
      </c>
      <c r="D46" s="73">
        <v>684273</v>
      </c>
      <c r="E46" s="73">
        <v>2017338</v>
      </c>
      <c r="F46" s="76">
        <v>996.68292682926824</v>
      </c>
      <c r="G46" s="75">
        <v>0.56000000000000005</v>
      </c>
    </row>
    <row r="47" spans="1:7" x14ac:dyDescent="0.25">
      <c r="A47" s="71">
        <v>42156</v>
      </c>
      <c r="B47" s="72" t="s">
        <v>80</v>
      </c>
      <c r="C47" s="72" t="s">
        <v>40</v>
      </c>
      <c r="D47" s="73">
        <v>684286</v>
      </c>
      <c r="E47" s="73">
        <v>2017643</v>
      </c>
      <c r="F47" s="76">
        <v>6478.4390243902435</v>
      </c>
      <c r="G47" s="75">
        <v>0.56000000000000005</v>
      </c>
    </row>
    <row r="48" spans="1:7" x14ac:dyDescent="0.25">
      <c r="A48" s="71">
        <v>42156</v>
      </c>
      <c r="B48" s="72" t="s">
        <v>81</v>
      </c>
      <c r="C48" s="72" t="s">
        <v>40</v>
      </c>
      <c r="D48" s="73">
        <v>684682</v>
      </c>
      <c r="E48" s="73">
        <v>2018976</v>
      </c>
      <c r="F48" s="76">
        <v>4983.4146341463411</v>
      </c>
      <c r="G48" s="75">
        <v>0.56000000000000005</v>
      </c>
    </row>
    <row r="49" spans="1:7" x14ac:dyDescent="0.25">
      <c r="A49" s="71">
        <v>42156</v>
      </c>
      <c r="B49" s="72" t="s">
        <v>82</v>
      </c>
      <c r="C49" s="72" t="s">
        <v>40</v>
      </c>
      <c r="D49" s="73">
        <v>684526</v>
      </c>
      <c r="E49" s="73">
        <v>2020122</v>
      </c>
      <c r="F49" s="76">
        <v>1495.0243902439024</v>
      </c>
      <c r="G49" s="75">
        <v>0.56000000000000005</v>
      </c>
    </row>
    <row r="50" spans="1:7" x14ac:dyDescent="0.25">
      <c r="A50" s="71">
        <v>42156</v>
      </c>
      <c r="B50" s="72" t="s">
        <v>83</v>
      </c>
      <c r="C50" s="72" t="s">
        <v>40</v>
      </c>
      <c r="D50" s="73">
        <v>683820</v>
      </c>
      <c r="E50" s="73">
        <v>2020493</v>
      </c>
      <c r="F50" s="76">
        <v>7973.4634146341459</v>
      </c>
      <c r="G50" s="75">
        <v>0.56000000000000005</v>
      </c>
    </row>
    <row r="51" spans="1:7" x14ac:dyDescent="0.25">
      <c r="A51" s="71">
        <v>42156</v>
      </c>
      <c r="B51" s="72" t="s">
        <v>84</v>
      </c>
      <c r="C51" s="72" t="s">
        <v>40</v>
      </c>
      <c r="D51" s="73">
        <v>683303</v>
      </c>
      <c r="E51" s="73">
        <v>2020364</v>
      </c>
      <c r="F51" s="76">
        <v>5481.7560975609749</v>
      </c>
      <c r="G51" s="75">
        <v>0.56000000000000005</v>
      </c>
    </row>
    <row r="52" spans="1:7" x14ac:dyDescent="0.25">
      <c r="A52" s="71">
        <v>42156</v>
      </c>
      <c r="B52" s="72" t="s">
        <v>85</v>
      </c>
      <c r="C52" s="72" t="s">
        <v>40</v>
      </c>
      <c r="D52" s="73">
        <v>682702</v>
      </c>
      <c r="E52" s="73">
        <v>2020651</v>
      </c>
      <c r="F52" s="76">
        <v>2491.7073170731705</v>
      </c>
      <c r="G52" s="75">
        <v>0.56000000000000005</v>
      </c>
    </row>
    <row r="53" spans="1:7" x14ac:dyDescent="0.25">
      <c r="A53" s="71">
        <v>42156</v>
      </c>
      <c r="B53" s="72" t="s">
        <v>86</v>
      </c>
      <c r="C53" s="72" t="s">
        <v>40</v>
      </c>
      <c r="D53" s="73">
        <v>682510</v>
      </c>
      <c r="E53" s="73">
        <v>2022391</v>
      </c>
      <c r="F53" s="76">
        <v>1495.0243902439024</v>
      </c>
      <c r="G53" s="75">
        <v>0.56000000000000005</v>
      </c>
    </row>
    <row r="54" spans="1:7" x14ac:dyDescent="0.25">
      <c r="A54" s="71">
        <v>42156</v>
      </c>
      <c r="B54" s="72" t="s">
        <v>87</v>
      </c>
      <c r="C54" s="72" t="s">
        <v>40</v>
      </c>
      <c r="D54" s="73">
        <v>683508</v>
      </c>
      <c r="E54" s="73">
        <v>2023402</v>
      </c>
      <c r="F54" s="76">
        <v>1993.3658536585365</v>
      </c>
      <c r="G54" s="75">
        <v>0.56000000000000005</v>
      </c>
    </row>
    <row r="55" spans="1:7" x14ac:dyDescent="0.25">
      <c r="A55" s="71">
        <v>42156</v>
      </c>
      <c r="B55" s="72" t="s">
        <v>88</v>
      </c>
      <c r="C55" s="72" t="s">
        <v>40</v>
      </c>
      <c r="D55" s="73">
        <v>683503</v>
      </c>
      <c r="E55" s="73">
        <v>2023630</v>
      </c>
      <c r="F55" s="76">
        <v>6478.4390243902435</v>
      </c>
      <c r="G55" s="75">
        <v>0.56000000000000005</v>
      </c>
    </row>
    <row r="56" spans="1:7" x14ac:dyDescent="0.25">
      <c r="A56" s="71">
        <v>42156</v>
      </c>
      <c r="B56" s="72" t="s">
        <v>88</v>
      </c>
      <c r="C56" s="72" t="s">
        <v>40</v>
      </c>
      <c r="D56" s="73">
        <v>683503</v>
      </c>
      <c r="E56" s="73">
        <v>2023630</v>
      </c>
      <c r="F56" s="76">
        <v>11472.648648648648</v>
      </c>
      <c r="G56" s="75">
        <v>0.43</v>
      </c>
    </row>
    <row r="57" spans="1:7" x14ac:dyDescent="0.25">
      <c r="A57" s="71">
        <v>42156</v>
      </c>
      <c r="B57" s="72" t="s">
        <v>89</v>
      </c>
      <c r="C57" s="72" t="s">
        <v>40</v>
      </c>
      <c r="D57" s="73">
        <v>683345</v>
      </c>
      <c r="E57" s="73">
        <v>2024430</v>
      </c>
      <c r="F57" s="76">
        <v>5736.3243243243242</v>
      </c>
      <c r="G57" s="75">
        <v>0.43</v>
      </c>
    </row>
    <row r="58" spans="1:7" x14ac:dyDescent="0.25">
      <c r="A58" s="71">
        <v>42156</v>
      </c>
      <c r="B58" s="72" t="s">
        <v>90</v>
      </c>
      <c r="C58" s="72" t="s">
        <v>40</v>
      </c>
      <c r="D58" s="73">
        <v>683048</v>
      </c>
      <c r="E58" s="73">
        <v>2024801</v>
      </c>
      <c r="F58" s="76">
        <v>1912.1081081081081</v>
      </c>
      <c r="G58" s="75">
        <v>0.43</v>
      </c>
    </row>
    <row r="59" spans="1:7" x14ac:dyDescent="0.25">
      <c r="A59" s="71">
        <v>42156</v>
      </c>
      <c r="B59" s="72" t="s">
        <v>91</v>
      </c>
      <c r="C59" s="72" t="s">
        <v>40</v>
      </c>
      <c r="D59" s="73">
        <v>682964</v>
      </c>
      <c r="E59" s="73">
        <v>2025060</v>
      </c>
      <c r="F59" s="76">
        <v>2868.1621621621621</v>
      </c>
      <c r="G59" s="75">
        <v>0.43</v>
      </c>
    </row>
    <row r="60" spans="1:7" x14ac:dyDescent="0.25">
      <c r="A60" s="71">
        <v>42156</v>
      </c>
      <c r="B60" s="72" t="s">
        <v>92</v>
      </c>
      <c r="C60" s="72" t="s">
        <v>40</v>
      </c>
      <c r="D60" s="73">
        <v>683361</v>
      </c>
      <c r="E60" s="73">
        <v>2025779</v>
      </c>
      <c r="F60" s="76">
        <v>4000</v>
      </c>
      <c r="G60" s="75">
        <v>0.43</v>
      </c>
    </row>
    <row r="61" spans="1:7" x14ac:dyDescent="0.25">
      <c r="A61" s="71">
        <v>42156</v>
      </c>
      <c r="B61" s="72" t="s">
        <v>93</v>
      </c>
      <c r="C61" s="72" t="s">
        <v>40</v>
      </c>
      <c r="D61" s="73">
        <v>684109</v>
      </c>
      <c r="E61" s="73">
        <v>2029592</v>
      </c>
      <c r="F61" s="76">
        <v>4302.2432432432433</v>
      </c>
      <c r="G61" s="75">
        <v>0.43</v>
      </c>
    </row>
    <row r="62" spans="1:7" x14ac:dyDescent="0.25">
      <c r="A62" s="71">
        <v>42156</v>
      </c>
      <c r="B62" s="72" t="s">
        <v>94</v>
      </c>
      <c r="C62" s="72" t="s">
        <v>40</v>
      </c>
      <c r="D62" s="73">
        <v>684072</v>
      </c>
      <c r="E62" s="73">
        <v>2031668</v>
      </c>
      <c r="F62" s="76">
        <v>9082.5135135135133</v>
      </c>
      <c r="G62" s="75">
        <v>0.43</v>
      </c>
    </row>
    <row r="63" spans="1:7" x14ac:dyDescent="0.25">
      <c r="A63" s="71">
        <v>42156</v>
      </c>
      <c r="B63" s="72" t="s">
        <v>95</v>
      </c>
      <c r="C63" s="72" t="s">
        <v>40</v>
      </c>
      <c r="D63" s="73">
        <v>684258</v>
      </c>
      <c r="E63" s="73">
        <v>2032427</v>
      </c>
      <c r="F63" s="76">
        <v>5258.2972972972975</v>
      </c>
      <c r="G63" s="75">
        <v>0.43</v>
      </c>
    </row>
    <row r="64" spans="1:7" x14ac:dyDescent="0.25">
      <c r="A64" s="71">
        <v>42156</v>
      </c>
      <c r="B64" s="72" t="s">
        <v>96</v>
      </c>
      <c r="C64" s="72" t="s">
        <v>40</v>
      </c>
      <c r="D64" s="73">
        <v>684350</v>
      </c>
      <c r="E64" s="73">
        <v>2032994</v>
      </c>
      <c r="F64" s="76">
        <v>956.05405405405406</v>
      </c>
      <c r="G64" s="75">
        <v>0.43</v>
      </c>
    </row>
    <row r="65" spans="1:8" x14ac:dyDescent="0.25">
      <c r="A65" s="71">
        <v>42156</v>
      </c>
      <c r="B65" s="72" t="s">
        <v>97</v>
      </c>
      <c r="C65" s="72" t="s">
        <v>40</v>
      </c>
      <c r="D65" s="73">
        <v>683925</v>
      </c>
      <c r="E65" s="73">
        <v>2034147</v>
      </c>
      <c r="F65" s="76">
        <v>1912.1081081081081</v>
      </c>
      <c r="G65" s="75">
        <v>0.43</v>
      </c>
    </row>
    <row r="66" spans="1:8" x14ac:dyDescent="0.25">
      <c r="A66" s="71">
        <v>42156</v>
      </c>
      <c r="B66" s="72" t="s">
        <v>98</v>
      </c>
      <c r="C66" s="72" t="s">
        <v>40</v>
      </c>
      <c r="D66" s="73">
        <v>682823</v>
      </c>
      <c r="E66" s="73">
        <v>2037552</v>
      </c>
      <c r="F66" s="76">
        <v>1912.1081081081081</v>
      </c>
      <c r="G66" s="75">
        <v>0.43</v>
      </c>
    </row>
    <row r="67" spans="1:8" x14ac:dyDescent="0.25">
      <c r="A67" s="71">
        <v>42156</v>
      </c>
      <c r="B67" s="72" t="s">
        <v>99</v>
      </c>
      <c r="C67" s="72" t="s">
        <v>40</v>
      </c>
      <c r="D67" s="73">
        <v>681867</v>
      </c>
      <c r="E67" s="73">
        <v>2038762</v>
      </c>
      <c r="F67" s="76">
        <v>1912.1081081081081</v>
      </c>
      <c r="G67" s="75">
        <v>0.43</v>
      </c>
    </row>
    <row r="68" spans="1:8" x14ac:dyDescent="0.25">
      <c r="A68" s="71">
        <v>42164</v>
      </c>
      <c r="B68" s="77" t="s">
        <v>100</v>
      </c>
      <c r="C68" s="77" t="s">
        <v>40</v>
      </c>
      <c r="D68" s="78">
        <v>682468</v>
      </c>
      <c r="E68" s="78">
        <v>2037885</v>
      </c>
      <c r="F68" s="76">
        <v>2329.7260273972602</v>
      </c>
      <c r="G68" s="75">
        <v>0.35</v>
      </c>
    </row>
    <row r="69" spans="1:8" x14ac:dyDescent="0.25">
      <c r="A69" s="71">
        <v>42164</v>
      </c>
      <c r="B69" s="77" t="s">
        <v>99</v>
      </c>
      <c r="C69" s="77" t="s">
        <v>40</v>
      </c>
      <c r="D69" s="78">
        <v>681867</v>
      </c>
      <c r="E69" s="78">
        <v>2038762</v>
      </c>
      <c r="F69" s="76">
        <v>1397.8356164383563</v>
      </c>
      <c r="G69" s="75">
        <v>0.35</v>
      </c>
    </row>
    <row r="70" spans="1:8" x14ac:dyDescent="0.25">
      <c r="A70" s="71">
        <v>42164</v>
      </c>
      <c r="B70" s="77" t="s">
        <v>101</v>
      </c>
      <c r="C70" s="77" t="s">
        <v>40</v>
      </c>
      <c r="D70" s="78">
        <v>681243</v>
      </c>
      <c r="E70" s="78">
        <v>2040178</v>
      </c>
      <c r="F70" s="76">
        <v>3727.5616438356165</v>
      </c>
      <c r="G70" s="75">
        <v>0.35</v>
      </c>
    </row>
    <row r="71" spans="1:8" x14ac:dyDescent="0.25">
      <c r="A71" s="71">
        <v>42164</v>
      </c>
      <c r="B71" s="77" t="s">
        <v>102</v>
      </c>
      <c r="C71" s="77" t="s">
        <v>40</v>
      </c>
      <c r="D71" s="78">
        <v>681471</v>
      </c>
      <c r="E71" s="78">
        <v>2040720</v>
      </c>
      <c r="F71" s="76">
        <f>6057.28767123288-3245</f>
        <v>2812.2876712328798</v>
      </c>
      <c r="G71" s="75">
        <v>0.35</v>
      </c>
      <c r="H71" s="111">
        <f>SUM(F13:F71)</f>
        <v>250000.08663457975</v>
      </c>
    </row>
    <row r="72" spans="1:8" x14ac:dyDescent="0.25">
      <c r="A72" s="71">
        <v>42157</v>
      </c>
      <c r="B72" s="79" t="s">
        <v>103</v>
      </c>
      <c r="C72" s="72" t="s">
        <v>104</v>
      </c>
      <c r="D72" s="79">
        <v>665969</v>
      </c>
      <c r="E72" s="79">
        <v>2027400</v>
      </c>
      <c r="F72" s="74">
        <v>1487.7920792079208</v>
      </c>
      <c r="G72" s="75">
        <v>0.48</v>
      </c>
    </row>
    <row r="73" spans="1:8" x14ac:dyDescent="0.25">
      <c r="A73" s="71">
        <v>42157</v>
      </c>
      <c r="B73" s="79" t="s">
        <v>105</v>
      </c>
      <c r="C73" s="72" t="s">
        <v>104</v>
      </c>
      <c r="D73" s="79">
        <v>666498</v>
      </c>
      <c r="E73" s="79">
        <v>2027571</v>
      </c>
      <c r="F73" s="74">
        <v>5455.2376237623757</v>
      </c>
      <c r="G73" s="75">
        <v>0.48</v>
      </c>
    </row>
    <row r="74" spans="1:8" x14ac:dyDescent="0.25">
      <c r="A74" s="71">
        <v>42157</v>
      </c>
      <c r="B74" s="79" t="s">
        <v>106</v>
      </c>
      <c r="C74" s="72" t="s">
        <v>104</v>
      </c>
      <c r="D74" s="79">
        <v>667231</v>
      </c>
      <c r="E74" s="79">
        <v>2027825</v>
      </c>
      <c r="F74" s="74">
        <v>1983.7227722772277</v>
      </c>
      <c r="G74" s="75">
        <v>0.48</v>
      </c>
    </row>
    <row r="75" spans="1:8" x14ac:dyDescent="0.25">
      <c r="A75" s="71">
        <v>42157</v>
      </c>
      <c r="B75" s="79" t="s">
        <v>107</v>
      </c>
      <c r="C75" s="72" t="s">
        <v>104</v>
      </c>
      <c r="D75" s="79">
        <v>667336</v>
      </c>
      <c r="E75" s="79">
        <v>2028219</v>
      </c>
      <c r="F75" s="74">
        <v>6447.0990099009905</v>
      </c>
      <c r="G75" s="75">
        <v>0.48</v>
      </c>
    </row>
    <row r="76" spans="1:8" x14ac:dyDescent="0.25">
      <c r="A76" s="71">
        <v>42157</v>
      </c>
      <c r="B76" s="79" t="s">
        <v>108</v>
      </c>
      <c r="C76" s="72" t="s">
        <v>104</v>
      </c>
      <c r="D76" s="79">
        <v>667382</v>
      </c>
      <c r="E76" s="79">
        <v>2028368</v>
      </c>
      <c r="F76" s="74">
        <v>991.86138613861385</v>
      </c>
      <c r="G76" s="75">
        <v>0.48</v>
      </c>
    </row>
    <row r="77" spans="1:8" x14ac:dyDescent="0.25">
      <c r="A77" s="71">
        <v>42157</v>
      </c>
      <c r="B77" s="79" t="s">
        <v>109</v>
      </c>
      <c r="C77" s="72" t="s">
        <v>104</v>
      </c>
      <c r="D77" s="79">
        <v>667353</v>
      </c>
      <c r="E77" s="79">
        <v>2028460</v>
      </c>
      <c r="F77" s="74">
        <v>7438.9603960396034</v>
      </c>
      <c r="G77" s="75">
        <v>0.48</v>
      </c>
    </row>
    <row r="78" spans="1:8" x14ac:dyDescent="0.25">
      <c r="A78" s="71">
        <v>42157</v>
      </c>
      <c r="B78" s="79" t="s">
        <v>110</v>
      </c>
      <c r="C78" s="72" t="s">
        <v>104</v>
      </c>
      <c r="D78" s="79">
        <v>667164</v>
      </c>
      <c r="E78" s="79">
        <v>2028811</v>
      </c>
      <c r="F78" s="74">
        <v>991.86138613861385</v>
      </c>
      <c r="G78" s="75">
        <v>0.48</v>
      </c>
    </row>
    <row r="79" spans="1:8" x14ac:dyDescent="0.25">
      <c r="A79" s="71">
        <v>42157</v>
      </c>
      <c r="B79" s="79" t="s">
        <v>111</v>
      </c>
      <c r="C79" s="72" t="s">
        <v>104</v>
      </c>
      <c r="D79" s="79">
        <v>667268</v>
      </c>
      <c r="E79" s="79">
        <v>2028909</v>
      </c>
      <c r="F79" s="74">
        <v>4463.3762376237628</v>
      </c>
      <c r="G79" s="75">
        <v>0.48</v>
      </c>
    </row>
    <row r="80" spans="1:8" x14ac:dyDescent="0.25">
      <c r="A80" s="71">
        <v>42157</v>
      </c>
      <c r="B80" s="79" t="s">
        <v>112</v>
      </c>
      <c r="C80" s="72" t="s">
        <v>104</v>
      </c>
      <c r="D80" s="79">
        <v>667428</v>
      </c>
      <c r="E80" s="79">
        <v>2029487</v>
      </c>
      <c r="F80" s="74">
        <v>1487.7920792079208</v>
      </c>
      <c r="G80" s="75">
        <v>0.48</v>
      </c>
    </row>
    <row r="81" spans="1:7" x14ac:dyDescent="0.25">
      <c r="A81" s="71">
        <v>42157</v>
      </c>
      <c r="B81" s="79" t="s">
        <v>113</v>
      </c>
      <c r="C81" s="72" t="s">
        <v>104</v>
      </c>
      <c r="D81" s="79">
        <v>667331</v>
      </c>
      <c r="E81" s="79">
        <v>2029703</v>
      </c>
      <c r="F81" s="74">
        <v>1983.7227722772277</v>
      </c>
      <c r="G81" s="75">
        <v>0.48</v>
      </c>
    </row>
    <row r="82" spans="1:7" x14ac:dyDescent="0.25">
      <c r="A82" s="71">
        <v>42157</v>
      </c>
      <c r="B82" s="79" t="s">
        <v>114</v>
      </c>
      <c r="C82" s="72" t="s">
        <v>104</v>
      </c>
      <c r="D82" s="79">
        <v>666962</v>
      </c>
      <c r="E82" s="79">
        <v>2030485</v>
      </c>
      <c r="F82" s="74">
        <v>2975.5841584158416</v>
      </c>
      <c r="G82" s="75">
        <v>0.48</v>
      </c>
    </row>
    <row r="83" spans="1:7" x14ac:dyDescent="0.25">
      <c r="A83" s="71">
        <v>42157</v>
      </c>
      <c r="B83" s="79" t="s">
        <v>115</v>
      </c>
      <c r="C83" s="72" t="s">
        <v>104</v>
      </c>
      <c r="D83" s="79">
        <v>666570</v>
      </c>
      <c r="E83" s="79">
        <v>2034926</v>
      </c>
      <c r="F83" s="74">
        <v>1487.7920792079208</v>
      </c>
      <c r="G83" s="75">
        <v>0.48</v>
      </c>
    </row>
    <row r="84" spans="1:7" x14ac:dyDescent="0.25">
      <c r="A84" s="71">
        <v>42157</v>
      </c>
      <c r="B84" s="79" t="s">
        <v>116</v>
      </c>
      <c r="C84" s="72" t="s">
        <v>104</v>
      </c>
      <c r="D84" s="79">
        <v>666653</v>
      </c>
      <c r="E84" s="79">
        <v>2035169</v>
      </c>
      <c r="F84" s="74">
        <v>3471.5148514851485</v>
      </c>
      <c r="G84" s="75">
        <v>0.48</v>
      </c>
    </row>
    <row r="85" spans="1:7" x14ac:dyDescent="0.25">
      <c r="A85" s="71">
        <v>42157</v>
      </c>
      <c r="B85" s="79" t="s">
        <v>117</v>
      </c>
      <c r="C85" s="72" t="s">
        <v>104</v>
      </c>
      <c r="D85" s="79">
        <v>667601</v>
      </c>
      <c r="E85" s="79">
        <v>2036113</v>
      </c>
      <c r="F85" s="74">
        <v>3471.5148514851485</v>
      </c>
      <c r="G85" s="75">
        <v>0.48</v>
      </c>
    </row>
    <row r="86" spans="1:7" x14ac:dyDescent="0.25">
      <c r="A86" s="71">
        <v>42157</v>
      </c>
      <c r="B86" s="79" t="s">
        <v>118</v>
      </c>
      <c r="C86" s="72" t="s">
        <v>104</v>
      </c>
      <c r="D86" s="79">
        <v>667728</v>
      </c>
      <c r="E86" s="79">
        <v>2036780</v>
      </c>
      <c r="F86" s="74">
        <v>1983.7227722772277</v>
      </c>
      <c r="G86" s="75">
        <v>0.48</v>
      </c>
    </row>
    <row r="87" spans="1:7" x14ac:dyDescent="0.25">
      <c r="A87" s="71">
        <v>42157</v>
      </c>
      <c r="B87" s="79" t="s">
        <v>119</v>
      </c>
      <c r="C87" s="72" t="s">
        <v>104</v>
      </c>
      <c r="D87" s="79">
        <v>667927</v>
      </c>
      <c r="E87" s="79">
        <v>2036906</v>
      </c>
      <c r="F87" s="74">
        <v>2479.6534653465346</v>
      </c>
      <c r="G87" s="75">
        <v>0.48</v>
      </c>
    </row>
    <row r="88" spans="1:7" x14ac:dyDescent="0.25">
      <c r="A88" s="71">
        <v>42157</v>
      </c>
      <c r="B88" s="79" t="s">
        <v>120</v>
      </c>
      <c r="C88" s="72" t="s">
        <v>104</v>
      </c>
      <c r="D88" s="79">
        <v>668240</v>
      </c>
      <c r="E88" s="79">
        <v>2037450</v>
      </c>
      <c r="F88" s="74">
        <v>1487.7920792079208</v>
      </c>
      <c r="G88" s="75">
        <v>0.48</v>
      </c>
    </row>
    <row r="89" spans="1:7" x14ac:dyDescent="0.25">
      <c r="A89" s="71">
        <v>42157</v>
      </c>
      <c r="B89" s="79" t="s">
        <v>460</v>
      </c>
      <c r="C89" s="72" t="s">
        <v>104</v>
      </c>
      <c r="D89" s="79">
        <v>668240</v>
      </c>
      <c r="E89" s="79">
        <v>2037450</v>
      </c>
      <c r="F89" s="74">
        <v>6996.1379310344828</v>
      </c>
      <c r="G89" s="75">
        <v>0.4</v>
      </c>
    </row>
    <row r="90" spans="1:7" x14ac:dyDescent="0.25">
      <c r="A90" s="71">
        <v>42157</v>
      </c>
      <c r="B90" s="79" t="s">
        <v>121</v>
      </c>
      <c r="C90" s="72" t="s">
        <v>104</v>
      </c>
      <c r="D90" s="79">
        <v>668049</v>
      </c>
      <c r="E90" s="79">
        <v>2038096</v>
      </c>
      <c r="F90" s="74">
        <v>1998.8965517241379</v>
      </c>
      <c r="G90" s="75">
        <v>0.4</v>
      </c>
    </row>
    <row r="91" spans="1:7" x14ac:dyDescent="0.25">
      <c r="A91" s="71">
        <v>42157</v>
      </c>
      <c r="B91" s="79" t="s">
        <v>122</v>
      </c>
      <c r="C91" s="72" t="s">
        <v>104</v>
      </c>
      <c r="D91" s="79">
        <v>668820</v>
      </c>
      <c r="E91" s="79">
        <v>2038990</v>
      </c>
      <c r="F91" s="74">
        <v>3997.7931034482758</v>
      </c>
      <c r="G91" s="75">
        <v>0.4</v>
      </c>
    </row>
    <row r="92" spans="1:7" x14ac:dyDescent="0.25">
      <c r="A92" s="71">
        <v>42157</v>
      </c>
      <c r="B92" s="79" t="s">
        <v>123</v>
      </c>
      <c r="C92" s="72" t="s">
        <v>104</v>
      </c>
      <c r="D92" s="79">
        <v>669293</v>
      </c>
      <c r="E92" s="79">
        <v>2039206</v>
      </c>
      <c r="F92" s="74">
        <v>1499.1724137931035</v>
      </c>
      <c r="G92" s="75">
        <v>0.4</v>
      </c>
    </row>
    <row r="93" spans="1:7" x14ac:dyDescent="0.25">
      <c r="A93" s="71">
        <v>42157</v>
      </c>
      <c r="B93" s="79" t="s">
        <v>124</v>
      </c>
      <c r="C93" s="72" t="s">
        <v>104</v>
      </c>
      <c r="D93" s="79">
        <v>668427</v>
      </c>
      <c r="E93" s="79">
        <v>2039301</v>
      </c>
      <c r="F93" s="74">
        <v>5496.9655172413795</v>
      </c>
      <c r="G93" s="75">
        <v>0.4</v>
      </c>
    </row>
    <row r="94" spans="1:7" x14ac:dyDescent="0.25">
      <c r="A94" s="71">
        <v>42157</v>
      </c>
      <c r="B94" s="79" t="s">
        <v>125</v>
      </c>
      <c r="C94" s="72" t="s">
        <v>104</v>
      </c>
      <c r="D94" s="79">
        <v>668456</v>
      </c>
      <c r="E94" s="79">
        <v>2039356</v>
      </c>
      <c r="F94" s="74">
        <v>2998.344827586207</v>
      </c>
      <c r="G94" s="75">
        <v>0.4</v>
      </c>
    </row>
    <row r="95" spans="1:7" x14ac:dyDescent="0.25">
      <c r="A95" s="71">
        <v>42157</v>
      </c>
      <c r="B95" s="79" t="s">
        <v>126</v>
      </c>
      <c r="C95" s="72" t="s">
        <v>104</v>
      </c>
      <c r="D95" s="79">
        <v>669155</v>
      </c>
      <c r="E95" s="79">
        <v>2040124</v>
      </c>
      <c r="F95" s="74">
        <v>7995.5862068965516</v>
      </c>
      <c r="G95" s="75">
        <v>0.4</v>
      </c>
    </row>
    <row r="96" spans="1:7" x14ac:dyDescent="0.25">
      <c r="A96" s="71">
        <v>42157</v>
      </c>
      <c r="B96" s="79" t="s">
        <v>127</v>
      </c>
      <c r="C96" s="72" t="s">
        <v>104</v>
      </c>
      <c r="D96" s="79">
        <v>668867</v>
      </c>
      <c r="E96" s="79">
        <v>2040382</v>
      </c>
      <c r="F96" s="74">
        <v>1998.8965517241379</v>
      </c>
      <c r="G96" s="75">
        <v>0.4</v>
      </c>
    </row>
    <row r="97" spans="1:8" x14ac:dyDescent="0.25">
      <c r="A97" s="71">
        <v>42157</v>
      </c>
      <c r="B97" s="79" t="s">
        <v>128</v>
      </c>
      <c r="C97" s="72" t="s">
        <v>104</v>
      </c>
      <c r="D97" s="79">
        <v>669013</v>
      </c>
      <c r="E97" s="79">
        <v>2040753</v>
      </c>
      <c r="F97" s="74">
        <v>999.44827586206895</v>
      </c>
      <c r="G97" s="75">
        <v>0.4</v>
      </c>
    </row>
    <row r="98" spans="1:8" x14ac:dyDescent="0.25">
      <c r="A98" s="71">
        <v>42157</v>
      </c>
      <c r="B98" s="79" t="s">
        <v>129</v>
      </c>
      <c r="C98" s="72" t="s">
        <v>104</v>
      </c>
      <c r="D98" s="79">
        <v>669282</v>
      </c>
      <c r="E98" s="79">
        <v>2041066</v>
      </c>
      <c r="F98" s="74">
        <v>2998.344827586207</v>
      </c>
      <c r="G98" s="75">
        <v>0.4</v>
      </c>
    </row>
    <row r="99" spans="1:8" x14ac:dyDescent="0.25">
      <c r="A99" s="71">
        <v>42157</v>
      </c>
      <c r="B99" s="79" t="s">
        <v>130</v>
      </c>
      <c r="C99" s="72" t="s">
        <v>104</v>
      </c>
      <c r="D99" s="79">
        <v>669741</v>
      </c>
      <c r="E99" s="79">
        <v>2041858</v>
      </c>
      <c r="F99" s="74">
        <v>4497.5172413793107</v>
      </c>
      <c r="G99" s="75">
        <v>0.4</v>
      </c>
    </row>
    <row r="100" spans="1:8" x14ac:dyDescent="0.25">
      <c r="A100" s="71">
        <v>42157</v>
      </c>
      <c r="B100" s="79" t="s">
        <v>131</v>
      </c>
      <c r="C100" s="72" t="s">
        <v>104</v>
      </c>
      <c r="D100" s="79">
        <v>670564</v>
      </c>
      <c r="E100" s="79">
        <v>2041935</v>
      </c>
      <c r="F100" s="74">
        <f>1998.89655172414-344</f>
        <v>1654.89655172414</v>
      </c>
      <c r="G100" s="75">
        <v>0.4</v>
      </c>
    </row>
    <row r="101" spans="1:8" x14ac:dyDescent="0.25">
      <c r="A101" s="71">
        <v>42164</v>
      </c>
      <c r="B101" s="77" t="s">
        <v>132</v>
      </c>
      <c r="C101" s="77" t="s">
        <v>104</v>
      </c>
      <c r="D101" s="78">
        <v>670183</v>
      </c>
      <c r="E101" s="78">
        <v>2041588</v>
      </c>
      <c r="F101" s="76">
        <v>6778.8333333333339</v>
      </c>
      <c r="G101" s="75">
        <v>0.70399999999999996</v>
      </c>
      <c r="H101" s="111">
        <f>SUM(F72:F101)</f>
        <v>99999.833333333328</v>
      </c>
    </row>
    <row r="102" spans="1:8" x14ac:dyDescent="0.25">
      <c r="A102" s="71">
        <v>42160</v>
      </c>
      <c r="B102" s="72" t="s">
        <v>459</v>
      </c>
      <c r="C102" s="72" t="s">
        <v>134</v>
      </c>
      <c r="D102" s="73">
        <v>643879</v>
      </c>
      <c r="E102" s="73">
        <v>2115327</v>
      </c>
      <c r="F102" s="76">
        <v>8180.1290322580644</v>
      </c>
      <c r="G102" s="75">
        <v>0.42</v>
      </c>
    </row>
    <row r="103" spans="1:8" x14ac:dyDescent="0.25">
      <c r="A103" s="71">
        <v>42160</v>
      </c>
      <c r="B103" s="72" t="s">
        <v>135</v>
      </c>
      <c r="C103" s="72" t="s">
        <v>134</v>
      </c>
      <c r="D103" s="73">
        <v>643882</v>
      </c>
      <c r="E103" s="73">
        <v>2115939</v>
      </c>
      <c r="F103" s="76">
        <v>12270.193548387097</v>
      </c>
      <c r="G103" s="75">
        <v>0.42</v>
      </c>
    </row>
    <row r="104" spans="1:8" x14ac:dyDescent="0.25">
      <c r="A104" s="71">
        <v>42160</v>
      </c>
      <c r="B104" s="72" t="s">
        <v>136</v>
      </c>
      <c r="C104" s="72" t="s">
        <v>134</v>
      </c>
      <c r="D104" s="73">
        <v>644294</v>
      </c>
      <c r="E104" s="73">
        <v>2116712</v>
      </c>
      <c r="F104" s="76">
        <v>4601.322580645161</v>
      </c>
      <c r="G104" s="75">
        <v>0.42</v>
      </c>
    </row>
    <row r="105" spans="1:8" x14ac:dyDescent="0.25">
      <c r="A105" s="71">
        <v>42160</v>
      </c>
      <c r="B105" s="72" t="s">
        <v>137</v>
      </c>
      <c r="C105" s="72" t="s">
        <v>134</v>
      </c>
      <c r="D105" s="73">
        <v>644724</v>
      </c>
      <c r="E105" s="73">
        <v>2117169</v>
      </c>
      <c r="F105" s="76">
        <v>3067.5483870967741</v>
      </c>
      <c r="G105" s="75">
        <v>0.42</v>
      </c>
    </row>
    <row r="106" spans="1:8" x14ac:dyDescent="0.25">
      <c r="A106" s="71">
        <v>42160</v>
      </c>
      <c r="B106" s="72" t="s">
        <v>138</v>
      </c>
      <c r="C106" s="72" t="s">
        <v>134</v>
      </c>
      <c r="D106" s="73">
        <v>644817</v>
      </c>
      <c r="E106" s="73">
        <v>2117751</v>
      </c>
      <c r="F106" s="76">
        <v>12270.193548387097</v>
      </c>
      <c r="G106" s="75">
        <v>0.42</v>
      </c>
    </row>
    <row r="107" spans="1:8" x14ac:dyDescent="0.25">
      <c r="A107" s="71">
        <v>42160</v>
      </c>
      <c r="B107" s="72" t="s">
        <v>139</v>
      </c>
      <c r="C107" s="72" t="s">
        <v>134</v>
      </c>
      <c r="D107" s="73">
        <v>645249</v>
      </c>
      <c r="E107" s="73">
        <v>2118576</v>
      </c>
      <c r="F107" s="76">
        <v>3578.8064516129034</v>
      </c>
      <c r="G107" s="75">
        <v>0.42</v>
      </c>
    </row>
    <row r="108" spans="1:8" x14ac:dyDescent="0.25">
      <c r="A108" s="71">
        <v>42160</v>
      </c>
      <c r="B108" s="72" t="s">
        <v>140</v>
      </c>
      <c r="C108" s="72" t="s">
        <v>134</v>
      </c>
      <c r="D108" s="73">
        <v>645416</v>
      </c>
      <c r="E108" s="73">
        <v>2118723</v>
      </c>
      <c r="F108" s="76">
        <v>2045.0322580645161</v>
      </c>
      <c r="G108" s="75">
        <v>0.42</v>
      </c>
    </row>
    <row r="109" spans="1:8" x14ac:dyDescent="0.25">
      <c r="A109" s="71">
        <v>42160</v>
      </c>
      <c r="B109" s="72" t="s">
        <v>141</v>
      </c>
      <c r="C109" s="72" t="s">
        <v>134</v>
      </c>
      <c r="D109" s="73">
        <v>644728</v>
      </c>
      <c r="E109" s="73">
        <v>2119377</v>
      </c>
      <c r="F109" s="76">
        <v>5623.8387096774195</v>
      </c>
      <c r="G109" s="75">
        <v>0.42</v>
      </c>
    </row>
    <row r="110" spans="1:8" x14ac:dyDescent="0.25">
      <c r="A110" s="71">
        <v>42160</v>
      </c>
      <c r="B110" s="72" t="s">
        <v>142</v>
      </c>
      <c r="C110" s="72" t="s">
        <v>134</v>
      </c>
      <c r="D110" s="73">
        <v>644537</v>
      </c>
      <c r="E110" s="73">
        <v>2120402</v>
      </c>
      <c r="F110" s="76">
        <v>4090.0645161290322</v>
      </c>
      <c r="G110" s="75">
        <v>0.42</v>
      </c>
    </row>
    <row r="111" spans="1:8" x14ac:dyDescent="0.25">
      <c r="A111" s="71">
        <v>42160</v>
      </c>
      <c r="B111" s="72" t="s">
        <v>143</v>
      </c>
      <c r="C111" s="72" t="s">
        <v>134</v>
      </c>
      <c r="D111" s="73">
        <v>645398</v>
      </c>
      <c r="E111" s="73">
        <v>2121969</v>
      </c>
      <c r="F111" s="76">
        <v>10225.16129032258</v>
      </c>
      <c r="G111" s="75">
        <v>0.42</v>
      </c>
    </row>
    <row r="112" spans="1:8" x14ac:dyDescent="0.25">
      <c r="A112" s="71">
        <v>42160</v>
      </c>
      <c r="B112" s="72" t="s">
        <v>144</v>
      </c>
      <c r="C112" s="72" t="s">
        <v>134</v>
      </c>
      <c r="D112" s="73">
        <v>646053</v>
      </c>
      <c r="E112" s="73">
        <v>2122090</v>
      </c>
      <c r="F112" s="76">
        <v>7157.6129032258068</v>
      </c>
      <c r="G112" s="75">
        <v>0.42</v>
      </c>
    </row>
    <row r="113" spans="1:8" x14ac:dyDescent="0.25">
      <c r="A113" s="71">
        <v>42160</v>
      </c>
      <c r="B113" s="72" t="s">
        <v>145</v>
      </c>
      <c r="C113" s="72" t="s">
        <v>134</v>
      </c>
      <c r="D113" s="73">
        <v>645862</v>
      </c>
      <c r="E113" s="73">
        <v>2122700</v>
      </c>
      <c r="F113" s="76">
        <v>2556.2903225806449</v>
      </c>
      <c r="G113" s="75">
        <v>0.42</v>
      </c>
    </row>
    <row r="114" spans="1:8" x14ac:dyDescent="0.25">
      <c r="A114" s="71">
        <v>42160</v>
      </c>
      <c r="B114" s="72" t="s">
        <v>146</v>
      </c>
      <c r="C114" s="72" t="s">
        <v>134</v>
      </c>
      <c r="D114" s="73">
        <v>646156</v>
      </c>
      <c r="E114" s="73">
        <v>2123099</v>
      </c>
      <c r="F114" s="76">
        <v>2045.0322580645161</v>
      </c>
      <c r="G114" s="75">
        <v>0.42</v>
      </c>
    </row>
    <row r="115" spans="1:8" x14ac:dyDescent="0.25">
      <c r="A115" s="71">
        <v>42160</v>
      </c>
      <c r="B115" s="72" t="s">
        <v>147</v>
      </c>
      <c r="C115" s="72" t="s">
        <v>134</v>
      </c>
      <c r="D115" s="73">
        <v>646916</v>
      </c>
      <c r="E115" s="73">
        <v>2123285</v>
      </c>
      <c r="F115" s="76">
        <v>5623.8387096774195</v>
      </c>
      <c r="G115" s="75">
        <v>0.42</v>
      </c>
    </row>
    <row r="116" spans="1:8" x14ac:dyDescent="0.25">
      <c r="A116" s="71">
        <v>42160</v>
      </c>
      <c r="B116" s="72" t="s">
        <v>148</v>
      </c>
      <c r="C116" s="72" t="s">
        <v>134</v>
      </c>
      <c r="D116" s="73">
        <v>647545</v>
      </c>
      <c r="E116" s="73">
        <v>2123545</v>
      </c>
      <c r="F116" s="76">
        <v>5112.5806451612898</v>
      </c>
      <c r="G116" s="75">
        <v>0.42</v>
      </c>
    </row>
    <row r="117" spans="1:8" x14ac:dyDescent="0.25">
      <c r="A117" s="71">
        <v>42160</v>
      </c>
      <c r="B117" s="72" t="s">
        <v>149</v>
      </c>
      <c r="C117" s="72" t="s">
        <v>134</v>
      </c>
      <c r="D117" s="73">
        <v>647896</v>
      </c>
      <c r="E117" s="73">
        <v>2123590</v>
      </c>
      <c r="F117" s="76">
        <v>5112.5806451612898</v>
      </c>
      <c r="G117" s="75">
        <v>0.42</v>
      </c>
    </row>
    <row r="118" spans="1:8" x14ac:dyDescent="0.25">
      <c r="A118" s="71">
        <v>42160</v>
      </c>
      <c r="B118" s="72" t="s">
        <v>150</v>
      </c>
      <c r="C118" s="72" t="s">
        <v>134</v>
      </c>
      <c r="D118" s="73">
        <v>648072</v>
      </c>
      <c r="E118" s="73">
        <v>2124112</v>
      </c>
      <c r="F118" s="76">
        <v>4601.322580645161</v>
      </c>
      <c r="G118" s="75">
        <v>0.42</v>
      </c>
    </row>
    <row r="119" spans="1:8" x14ac:dyDescent="0.25">
      <c r="A119" s="71">
        <v>42160</v>
      </c>
      <c r="B119" s="72" t="s">
        <v>151</v>
      </c>
      <c r="C119" s="72" t="s">
        <v>134</v>
      </c>
      <c r="D119" s="73">
        <v>648420</v>
      </c>
      <c r="E119" s="73">
        <v>2124754</v>
      </c>
      <c r="F119" s="76">
        <v>1533.7741935483871</v>
      </c>
      <c r="G119" s="75">
        <v>0.42</v>
      </c>
    </row>
    <row r="120" spans="1:8" x14ac:dyDescent="0.25">
      <c r="A120" s="71">
        <v>42160</v>
      </c>
      <c r="B120" s="72" t="s">
        <v>152</v>
      </c>
      <c r="C120" s="72" t="s">
        <v>134</v>
      </c>
      <c r="D120" s="73">
        <v>648697</v>
      </c>
      <c r="E120" s="73">
        <v>2124817</v>
      </c>
      <c r="F120" s="76">
        <v>5623.8387096774195</v>
      </c>
      <c r="G120" s="75">
        <v>0.42</v>
      </c>
    </row>
    <row r="121" spans="1:8" x14ac:dyDescent="0.25">
      <c r="A121" s="71">
        <v>42160</v>
      </c>
      <c r="B121" s="72" t="s">
        <v>154</v>
      </c>
      <c r="C121" s="72" t="s">
        <v>134</v>
      </c>
      <c r="D121" s="73">
        <v>650521</v>
      </c>
      <c r="E121" s="73">
        <v>2125116</v>
      </c>
      <c r="F121" s="76">
        <f>19939.064516129-4711</f>
        <v>15228.064516129001</v>
      </c>
      <c r="G121" s="75">
        <v>0.42</v>
      </c>
    </row>
    <row r="122" spans="1:8" x14ac:dyDescent="0.25">
      <c r="A122" s="71">
        <v>42166</v>
      </c>
      <c r="B122" s="77" t="s">
        <v>155</v>
      </c>
      <c r="C122" s="77" t="s">
        <v>134</v>
      </c>
      <c r="D122" s="78">
        <v>650986</v>
      </c>
      <c r="E122" s="78">
        <v>2124888</v>
      </c>
      <c r="F122" s="76">
        <v>9453.0952380952385</v>
      </c>
      <c r="G122" s="75">
        <v>0.66</v>
      </c>
      <c r="H122" s="111">
        <f>SUM(F102:F122)</f>
        <v>130000.32104454683</v>
      </c>
    </row>
    <row r="123" spans="1:8" x14ac:dyDescent="0.25">
      <c r="A123" s="71">
        <v>42163</v>
      </c>
      <c r="B123" s="72" t="s">
        <v>156</v>
      </c>
      <c r="C123" s="72" t="s">
        <v>157</v>
      </c>
      <c r="D123" s="73">
        <v>708441</v>
      </c>
      <c r="E123" s="73">
        <v>2066285</v>
      </c>
      <c r="F123" s="76">
        <v>995.30769230769226</v>
      </c>
      <c r="G123" s="75">
        <v>0.61</v>
      </c>
      <c r="H123" s="111"/>
    </row>
    <row r="124" spans="1:8" x14ac:dyDescent="0.25">
      <c r="A124" s="71">
        <v>42163</v>
      </c>
      <c r="B124" s="72" t="s">
        <v>158</v>
      </c>
      <c r="C124" s="72" t="s">
        <v>157</v>
      </c>
      <c r="D124" s="73">
        <v>708662</v>
      </c>
      <c r="E124" s="73">
        <v>2066836</v>
      </c>
      <c r="F124" s="76">
        <v>4976.538461538461</v>
      </c>
      <c r="G124" s="75">
        <v>0.61</v>
      </c>
    </row>
    <row r="125" spans="1:8" x14ac:dyDescent="0.25">
      <c r="A125" s="71">
        <v>42163</v>
      </c>
      <c r="B125" s="72" t="s">
        <v>159</v>
      </c>
      <c r="C125" s="72" t="s">
        <v>157</v>
      </c>
      <c r="D125" s="73">
        <v>708512</v>
      </c>
      <c r="E125" s="73">
        <v>2067141</v>
      </c>
      <c r="F125" s="76">
        <v>1990.6153846153845</v>
      </c>
      <c r="G125" s="75">
        <v>0.61</v>
      </c>
    </row>
    <row r="126" spans="1:8" x14ac:dyDescent="0.25">
      <c r="A126" s="71">
        <v>42163</v>
      </c>
      <c r="B126" s="72" t="s">
        <v>160</v>
      </c>
      <c r="C126" s="72" t="s">
        <v>157</v>
      </c>
      <c r="D126" s="73">
        <v>707866</v>
      </c>
      <c r="E126" s="73">
        <v>2067347</v>
      </c>
      <c r="F126" s="76">
        <v>17915.538461538461</v>
      </c>
      <c r="G126" s="75">
        <v>0.61</v>
      </c>
    </row>
    <row r="127" spans="1:8" x14ac:dyDescent="0.25">
      <c r="A127" s="71">
        <v>42163</v>
      </c>
      <c r="B127" s="72" t="s">
        <v>161</v>
      </c>
      <c r="C127" s="72" t="s">
        <v>157</v>
      </c>
      <c r="D127" s="73">
        <v>708220</v>
      </c>
      <c r="E127" s="73">
        <v>2067166</v>
      </c>
      <c r="F127" s="76">
        <v>2847.6666666666665</v>
      </c>
      <c r="G127" s="75">
        <v>0.56999999999999995</v>
      </c>
    </row>
    <row r="128" spans="1:8" x14ac:dyDescent="0.25">
      <c r="A128" s="71">
        <v>42163</v>
      </c>
      <c r="B128" s="72" t="s">
        <v>162</v>
      </c>
      <c r="C128" s="72" t="s">
        <v>157</v>
      </c>
      <c r="D128" s="73">
        <v>707783</v>
      </c>
      <c r="E128" s="73">
        <v>2068942</v>
      </c>
      <c r="F128" s="76">
        <v>4271.5</v>
      </c>
      <c r="G128" s="75">
        <v>0.56999999999999995</v>
      </c>
    </row>
    <row r="129" spans="1:8" x14ac:dyDescent="0.25">
      <c r="A129" s="71">
        <v>42163</v>
      </c>
      <c r="B129" s="72" t="s">
        <v>163</v>
      </c>
      <c r="C129" s="72" t="s">
        <v>157</v>
      </c>
      <c r="D129" s="73">
        <v>708008</v>
      </c>
      <c r="E129" s="73">
        <v>2069231</v>
      </c>
      <c r="F129" s="76">
        <f>3322.27777777778-558</f>
        <v>2764.2777777777801</v>
      </c>
      <c r="G129" s="75">
        <v>0.56999999999999995</v>
      </c>
    </row>
    <row r="130" spans="1:8" x14ac:dyDescent="0.25">
      <c r="A130" s="71">
        <v>42163</v>
      </c>
      <c r="B130" s="72" t="s">
        <v>164</v>
      </c>
      <c r="C130" s="72" t="s">
        <v>157</v>
      </c>
      <c r="D130" s="73">
        <v>708217</v>
      </c>
      <c r="E130" s="73">
        <v>2069169</v>
      </c>
      <c r="F130" s="76">
        <v>949.22222222222217</v>
      </c>
      <c r="G130" s="75">
        <v>0.56999999999999995</v>
      </c>
    </row>
    <row r="131" spans="1:8" x14ac:dyDescent="0.25">
      <c r="A131" s="71">
        <v>42163</v>
      </c>
      <c r="B131" s="72" t="s">
        <v>165</v>
      </c>
      <c r="C131" s="72" t="s">
        <v>157</v>
      </c>
      <c r="D131" s="73">
        <v>708366</v>
      </c>
      <c r="E131" s="73">
        <v>2069599</v>
      </c>
      <c r="F131" s="76">
        <v>1423.8333333333333</v>
      </c>
      <c r="G131" s="75">
        <v>0.56999999999999995</v>
      </c>
    </row>
    <row r="132" spans="1:8" x14ac:dyDescent="0.25">
      <c r="A132" s="71">
        <v>42163</v>
      </c>
      <c r="B132" s="72" t="s">
        <v>458</v>
      </c>
      <c r="C132" s="72" t="s">
        <v>157</v>
      </c>
      <c r="D132" s="73">
        <v>707675</v>
      </c>
      <c r="E132" s="73">
        <v>2070156</v>
      </c>
      <c r="F132" s="76">
        <v>3322.2777777777774</v>
      </c>
      <c r="G132" s="75">
        <v>0.56999999999999995</v>
      </c>
    </row>
    <row r="133" spans="1:8" x14ac:dyDescent="0.25">
      <c r="A133" s="71">
        <v>42163</v>
      </c>
      <c r="B133" s="72" t="s">
        <v>166</v>
      </c>
      <c r="C133" s="72" t="s">
        <v>157</v>
      </c>
      <c r="D133" s="73">
        <v>707458</v>
      </c>
      <c r="E133" s="73">
        <v>2070324</v>
      </c>
      <c r="F133" s="76">
        <v>4271.5</v>
      </c>
      <c r="G133" s="75">
        <v>0.56999999999999995</v>
      </c>
    </row>
    <row r="134" spans="1:8" x14ac:dyDescent="0.25">
      <c r="A134" s="71">
        <v>42163</v>
      </c>
      <c r="B134" s="77" t="s">
        <v>167</v>
      </c>
      <c r="C134" s="77" t="s">
        <v>157</v>
      </c>
      <c r="D134" s="78">
        <v>707343</v>
      </c>
      <c r="E134" s="78">
        <v>2070732</v>
      </c>
      <c r="F134" s="76">
        <v>2373.0555555555557</v>
      </c>
      <c r="G134" s="75">
        <v>0.56999999999999995</v>
      </c>
    </row>
    <row r="135" spans="1:8" x14ac:dyDescent="0.25">
      <c r="A135" s="71">
        <v>42163</v>
      </c>
      <c r="B135" s="77" t="s">
        <v>168</v>
      </c>
      <c r="C135" s="77" t="s">
        <v>157</v>
      </c>
      <c r="D135" s="78">
        <v>707110</v>
      </c>
      <c r="E135" s="78">
        <v>2070887</v>
      </c>
      <c r="F135" s="76">
        <v>1898.4444444444443</v>
      </c>
      <c r="G135" s="75">
        <v>0.56999999999999995</v>
      </c>
      <c r="H135" s="111">
        <f>SUM(F123:F135)</f>
        <v>49999.777777777781</v>
      </c>
    </row>
    <row r="136" spans="1:8" x14ac:dyDescent="0.25">
      <c r="A136" s="71">
        <v>42159</v>
      </c>
      <c r="B136" s="72" t="s">
        <v>169</v>
      </c>
      <c r="C136" s="72" t="s">
        <v>170</v>
      </c>
      <c r="D136" s="73">
        <v>741609</v>
      </c>
      <c r="E136" s="73">
        <v>2218207</v>
      </c>
      <c r="F136" s="76">
        <v>1986.964705882353</v>
      </c>
      <c r="G136" s="80">
        <v>0.42299999999999999</v>
      </c>
    </row>
    <row r="137" spans="1:8" x14ac:dyDescent="0.25">
      <c r="A137" s="71">
        <v>42159</v>
      </c>
      <c r="B137" s="72" t="s">
        <v>171</v>
      </c>
      <c r="C137" s="72" t="s">
        <v>170</v>
      </c>
      <c r="D137" s="73">
        <v>736831</v>
      </c>
      <c r="E137" s="73">
        <v>2218739</v>
      </c>
      <c r="F137" s="76">
        <v>1986.964705882353</v>
      </c>
      <c r="G137" s="80">
        <v>0.42299999999999999</v>
      </c>
    </row>
    <row r="138" spans="1:8" x14ac:dyDescent="0.25">
      <c r="A138" s="71">
        <v>42159</v>
      </c>
      <c r="B138" s="72" t="s">
        <v>172</v>
      </c>
      <c r="C138" s="72" t="s">
        <v>170</v>
      </c>
      <c r="D138" s="73">
        <v>741000</v>
      </c>
      <c r="E138" s="73">
        <v>2219124</v>
      </c>
      <c r="F138" s="76">
        <v>1986.964705882353</v>
      </c>
      <c r="G138" s="80">
        <v>0.42299999999999999</v>
      </c>
    </row>
    <row r="139" spans="1:8" x14ac:dyDescent="0.25">
      <c r="A139" s="71">
        <v>42159</v>
      </c>
      <c r="B139" s="72" t="s">
        <v>173</v>
      </c>
      <c r="C139" s="72" t="s">
        <v>170</v>
      </c>
      <c r="D139" s="73">
        <v>737269</v>
      </c>
      <c r="E139" s="73">
        <v>2219799</v>
      </c>
      <c r="F139" s="76">
        <v>1986.964705882353</v>
      </c>
      <c r="G139" s="80">
        <v>0.42299999999999999</v>
      </c>
    </row>
    <row r="140" spans="1:8" x14ac:dyDescent="0.25">
      <c r="A140" s="71">
        <v>42159</v>
      </c>
      <c r="B140" s="72" t="s">
        <v>174</v>
      </c>
      <c r="C140" s="72" t="s">
        <v>170</v>
      </c>
      <c r="D140" s="73">
        <v>740364</v>
      </c>
      <c r="E140" s="73">
        <v>2220643</v>
      </c>
      <c r="F140" s="76">
        <v>1986.964705882353</v>
      </c>
      <c r="G140" s="80">
        <v>0.42299999999999999</v>
      </c>
    </row>
    <row r="141" spans="1:8" x14ac:dyDescent="0.25">
      <c r="A141" s="71">
        <v>42159</v>
      </c>
      <c r="B141" s="72" t="s">
        <v>175</v>
      </c>
      <c r="C141" s="72" t="s">
        <v>170</v>
      </c>
      <c r="D141" s="73">
        <v>739226</v>
      </c>
      <c r="E141" s="73">
        <v>2221081</v>
      </c>
      <c r="F141" s="76">
        <v>1986.964705882353</v>
      </c>
      <c r="G141" s="80">
        <v>0.42299999999999999</v>
      </c>
    </row>
    <row r="142" spans="1:8" x14ac:dyDescent="0.25">
      <c r="A142" s="71">
        <v>42159</v>
      </c>
      <c r="B142" s="72" t="s">
        <v>176</v>
      </c>
      <c r="C142" s="72" t="s">
        <v>177</v>
      </c>
      <c r="D142" s="73">
        <v>741058</v>
      </c>
      <c r="E142" s="73">
        <v>2225399</v>
      </c>
      <c r="F142" s="76">
        <v>1986.964705882353</v>
      </c>
      <c r="G142" s="80">
        <v>0.42299999999999999</v>
      </c>
    </row>
    <row r="143" spans="1:8" x14ac:dyDescent="0.25">
      <c r="A143" s="71">
        <v>42159</v>
      </c>
      <c r="B143" s="72" t="s">
        <v>178</v>
      </c>
      <c r="C143" s="72" t="s">
        <v>177</v>
      </c>
      <c r="D143" s="73">
        <v>740519</v>
      </c>
      <c r="E143" s="73">
        <v>2225739</v>
      </c>
      <c r="F143" s="76">
        <v>1986.964705882353</v>
      </c>
      <c r="G143" s="80">
        <v>0.42299999999999999</v>
      </c>
    </row>
    <row r="144" spans="1:8" x14ac:dyDescent="0.25">
      <c r="A144" s="71">
        <v>42159</v>
      </c>
      <c r="B144" s="72" t="s">
        <v>179</v>
      </c>
      <c r="C144" s="72" t="s">
        <v>177</v>
      </c>
      <c r="D144" s="73">
        <v>739880</v>
      </c>
      <c r="E144" s="73">
        <v>2226623</v>
      </c>
      <c r="F144" s="76">
        <v>1986.964705882353</v>
      </c>
      <c r="G144" s="80">
        <v>0.42299999999999999</v>
      </c>
    </row>
    <row r="145" spans="1:7" x14ac:dyDescent="0.25">
      <c r="A145" s="71">
        <v>42159</v>
      </c>
      <c r="B145" s="72" t="s">
        <v>180</v>
      </c>
      <c r="C145" s="72" t="s">
        <v>177</v>
      </c>
      <c r="D145" s="73">
        <v>739338</v>
      </c>
      <c r="E145" s="73">
        <v>2227574</v>
      </c>
      <c r="F145" s="76">
        <v>1986.964705882353</v>
      </c>
      <c r="G145" s="80">
        <v>0.42299999999999999</v>
      </c>
    </row>
    <row r="146" spans="1:7" x14ac:dyDescent="0.25">
      <c r="A146" s="71">
        <v>42159</v>
      </c>
      <c r="B146" s="72" t="s">
        <v>181</v>
      </c>
      <c r="C146" s="72" t="s">
        <v>177</v>
      </c>
      <c r="D146" s="73">
        <v>738823</v>
      </c>
      <c r="E146" s="73">
        <v>2228435</v>
      </c>
      <c r="F146" s="76">
        <f>2000-8</f>
        <v>1992</v>
      </c>
      <c r="G146" s="80">
        <v>0.42299999999999999</v>
      </c>
    </row>
    <row r="147" spans="1:7" x14ac:dyDescent="0.25">
      <c r="A147" s="71">
        <v>42159</v>
      </c>
      <c r="B147" s="72" t="s">
        <v>182</v>
      </c>
      <c r="C147" s="72" t="s">
        <v>183</v>
      </c>
      <c r="D147" s="73">
        <v>744138</v>
      </c>
      <c r="E147" s="73">
        <v>2218099</v>
      </c>
      <c r="F147" s="76">
        <v>1986.964705882353</v>
      </c>
      <c r="G147" s="80">
        <v>0.42299999999999999</v>
      </c>
    </row>
    <row r="148" spans="1:7" x14ac:dyDescent="0.25">
      <c r="A148" s="71">
        <v>42159</v>
      </c>
      <c r="B148" s="72" t="s">
        <v>184</v>
      </c>
      <c r="C148" s="72" t="s">
        <v>183</v>
      </c>
      <c r="D148" s="73">
        <v>744279</v>
      </c>
      <c r="E148" s="73">
        <v>2218604</v>
      </c>
      <c r="F148" s="76">
        <v>1986.964705882353</v>
      </c>
      <c r="G148" s="80">
        <v>0.42299999999999999</v>
      </c>
    </row>
    <row r="149" spans="1:7" x14ac:dyDescent="0.25">
      <c r="A149" s="71">
        <v>42159</v>
      </c>
      <c r="B149" s="72" t="s">
        <v>185</v>
      </c>
      <c r="C149" s="72" t="s">
        <v>183</v>
      </c>
      <c r="D149" s="73">
        <v>744020</v>
      </c>
      <c r="E149" s="73">
        <v>2219246</v>
      </c>
      <c r="F149" s="76">
        <v>1986.964705882353</v>
      </c>
      <c r="G149" s="80">
        <v>0.42299999999999999</v>
      </c>
    </row>
    <row r="150" spans="1:7" x14ac:dyDescent="0.25">
      <c r="A150" s="71">
        <v>42159</v>
      </c>
      <c r="B150" s="72" t="s">
        <v>186</v>
      </c>
      <c r="C150" s="72" t="s">
        <v>183</v>
      </c>
      <c r="D150" s="73">
        <v>743572</v>
      </c>
      <c r="E150" s="73">
        <v>2220180</v>
      </c>
      <c r="F150" s="76">
        <v>1986.964705882353</v>
      </c>
      <c r="G150" s="80">
        <v>0.42299999999999999</v>
      </c>
    </row>
    <row r="151" spans="1:7" x14ac:dyDescent="0.25">
      <c r="A151" s="71">
        <v>42159</v>
      </c>
      <c r="B151" s="72" t="s">
        <v>187</v>
      </c>
      <c r="C151" s="72" t="s">
        <v>183</v>
      </c>
      <c r="D151" s="73">
        <v>742506</v>
      </c>
      <c r="E151" s="73">
        <v>2221194</v>
      </c>
      <c r="F151" s="76">
        <v>1986.964705882353</v>
      </c>
      <c r="G151" s="80">
        <v>0.42299999999999999</v>
      </c>
    </row>
    <row r="152" spans="1:7" x14ac:dyDescent="0.25">
      <c r="A152" s="71">
        <v>42159</v>
      </c>
      <c r="B152" s="72" t="s">
        <v>188</v>
      </c>
      <c r="C152" s="72" t="s">
        <v>183</v>
      </c>
      <c r="D152" s="73">
        <v>742224</v>
      </c>
      <c r="E152" s="73">
        <v>2222522</v>
      </c>
      <c r="F152" s="76">
        <v>1986.964705882353</v>
      </c>
      <c r="G152" s="80">
        <v>0.42299999999999999</v>
      </c>
    </row>
    <row r="153" spans="1:7" x14ac:dyDescent="0.25">
      <c r="A153" s="71">
        <v>42159</v>
      </c>
      <c r="B153" s="72" t="s">
        <v>189</v>
      </c>
      <c r="C153" s="72" t="s">
        <v>183</v>
      </c>
      <c r="D153" s="73">
        <v>741903</v>
      </c>
      <c r="E153" s="73">
        <v>2223144</v>
      </c>
      <c r="F153" s="76">
        <v>1986.964705882353</v>
      </c>
      <c r="G153" s="80">
        <v>0.42299999999999999</v>
      </c>
    </row>
    <row r="154" spans="1:7" x14ac:dyDescent="0.25">
      <c r="A154" s="71">
        <v>42159</v>
      </c>
      <c r="B154" s="72" t="s">
        <v>190</v>
      </c>
      <c r="C154" s="72" t="s">
        <v>183</v>
      </c>
      <c r="D154" s="73">
        <v>741455</v>
      </c>
      <c r="E154" s="73">
        <v>2224460</v>
      </c>
      <c r="F154" s="76">
        <v>1986.964705882353</v>
      </c>
      <c r="G154" s="80">
        <v>0.42299999999999999</v>
      </c>
    </row>
    <row r="155" spans="1:7" x14ac:dyDescent="0.25">
      <c r="A155" s="71">
        <v>42159</v>
      </c>
      <c r="B155" s="72" t="s">
        <v>191</v>
      </c>
      <c r="C155" s="77" t="s">
        <v>192</v>
      </c>
      <c r="D155" s="78">
        <v>739058</v>
      </c>
      <c r="E155" s="78">
        <v>2225312</v>
      </c>
      <c r="F155" s="76">
        <v>1986.964705882353</v>
      </c>
      <c r="G155" s="80">
        <v>0.42299999999999999</v>
      </c>
    </row>
    <row r="156" spans="1:7" x14ac:dyDescent="0.25">
      <c r="A156" s="71">
        <v>42159</v>
      </c>
      <c r="B156" s="72" t="s">
        <v>193</v>
      </c>
      <c r="C156" s="77" t="s">
        <v>192</v>
      </c>
      <c r="D156" s="78">
        <v>739377</v>
      </c>
      <c r="E156" s="78">
        <v>2224855</v>
      </c>
      <c r="F156" s="76">
        <v>1986.964705882353</v>
      </c>
      <c r="G156" s="80">
        <v>0.42299999999999999</v>
      </c>
    </row>
    <row r="157" spans="1:7" x14ac:dyDescent="0.25">
      <c r="A157" s="71">
        <v>42159</v>
      </c>
      <c r="B157" s="72" t="s">
        <v>194</v>
      </c>
      <c r="C157" s="72" t="s">
        <v>170</v>
      </c>
      <c r="D157" s="73">
        <v>742601</v>
      </c>
      <c r="E157" s="73">
        <v>2216422</v>
      </c>
      <c r="F157" s="76">
        <v>2000</v>
      </c>
      <c r="G157" s="75">
        <v>0.45</v>
      </c>
    </row>
    <row r="158" spans="1:7" x14ac:dyDescent="0.25">
      <c r="A158" s="71">
        <v>42159</v>
      </c>
      <c r="B158" s="72" t="s">
        <v>195</v>
      </c>
      <c r="C158" s="72" t="s">
        <v>170</v>
      </c>
      <c r="D158" s="73">
        <v>741912</v>
      </c>
      <c r="E158" s="73">
        <v>2217416</v>
      </c>
      <c r="F158" s="76">
        <v>2000</v>
      </c>
      <c r="G158" s="75">
        <v>0.45</v>
      </c>
    </row>
    <row r="159" spans="1:7" x14ac:dyDescent="0.25">
      <c r="A159" s="71">
        <v>42159</v>
      </c>
      <c r="B159" s="72" t="s">
        <v>196</v>
      </c>
      <c r="C159" s="72" t="s">
        <v>197</v>
      </c>
      <c r="D159" s="73">
        <v>747253</v>
      </c>
      <c r="E159" s="73">
        <v>2222237</v>
      </c>
      <c r="F159" s="76">
        <v>2000</v>
      </c>
      <c r="G159" s="75">
        <v>0.45</v>
      </c>
    </row>
    <row r="160" spans="1:7" x14ac:dyDescent="0.25">
      <c r="A160" s="71">
        <v>42159</v>
      </c>
      <c r="B160" s="72" t="s">
        <v>198</v>
      </c>
      <c r="C160" s="72" t="s">
        <v>197</v>
      </c>
      <c r="D160" s="73">
        <v>746047</v>
      </c>
      <c r="E160" s="73">
        <v>2223114</v>
      </c>
      <c r="F160" s="76">
        <v>2000</v>
      </c>
      <c r="G160" s="75">
        <v>0.45</v>
      </c>
    </row>
    <row r="161" spans="1:11" x14ac:dyDescent="0.25">
      <c r="A161" s="71">
        <v>42159</v>
      </c>
      <c r="B161" s="72" t="s">
        <v>199</v>
      </c>
      <c r="C161" s="72" t="s">
        <v>197</v>
      </c>
      <c r="D161" s="73">
        <v>744817</v>
      </c>
      <c r="E161" s="73">
        <v>2224409</v>
      </c>
      <c r="F161" s="76">
        <v>2000</v>
      </c>
      <c r="G161" s="75">
        <v>0.45</v>
      </c>
    </row>
    <row r="162" spans="1:11" x14ac:dyDescent="0.25">
      <c r="A162" s="71">
        <v>42159</v>
      </c>
      <c r="B162" s="72" t="s">
        <v>200</v>
      </c>
      <c r="C162" s="72" t="s">
        <v>197</v>
      </c>
      <c r="D162" s="73">
        <v>744192</v>
      </c>
      <c r="E162" s="73">
        <v>2225447</v>
      </c>
      <c r="F162" s="76">
        <v>2000</v>
      </c>
      <c r="G162" s="75">
        <v>0.45</v>
      </c>
    </row>
    <row r="163" spans="1:11" x14ac:dyDescent="0.25">
      <c r="A163" s="71">
        <v>42159</v>
      </c>
      <c r="B163" s="72" t="s">
        <v>201</v>
      </c>
      <c r="C163" s="72" t="s">
        <v>197</v>
      </c>
      <c r="D163" s="73">
        <v>743427</v>
      </c>
      <c r="E163" s="73">
        <v>2226596</v>
      </c>
      <c r="F163" s="76">
        <v>2000</v>
      </c>
      <c r="G163" s="75">
        <v>0.45</v>
      </c>
    </row>
    <row r="164" spans="1:11" x14ac:dyDescent="0.25">
      <c r="A164" s="71">
        <v>42159</v>
      </c>
      <c r="B164" s="72" t="s">
        <v>202</v>
      </c>
      <c r="C164" s="72" t="s">
        <v>197</v>
      </c>
      <c r="D164" s="73">
        <v>743537</v>
      </c>
      <c r="E164" s="73">
        <v>2227963</v>
      </c>
      <c r="F164" s="76">
        <v>2000</v>
      </c>
      <c r="G164" s="75">
        <v>0.45</v>
      </c>
    </row>
    <row r="165" spans="1:11" x14ac:dyDescent="0.25">
      <c r="A165" s="71">
        <v>42159</v>
      </c>
      <c r="B165" s="72" t="s">
        <v>203</v>
      </c>
      <c r="C165" s="72" t="s">
        <v>197</v>
      </c>
      <c r="D165" s="73">
        <v>743664</v>
      </c>
      <c r="E165" s="73">
        <v>2228859</v>
      </c>
      <c r="F165" s="76">
        <v>2000</v>
      </c>
      <c r="G165" s="75">
        <v>0.45</v>
      </c>
    </row>
    <row r="166" spans="1:11" x14ac:dyDescent="0.25">
      <c r="A166" s="71">
        <v>42159</v>
      </c>
      <c r="B166" s="72" t="s">
        <v>204</v>
      </c>
      <c r="C166" s="72" t="s">
        <v>197</v>
      </c>
      <c r="D166" s="73">
        <v>743919</v>
      </c>
      <c r="E166" s="73">
        <v>2230385</v>
      </c>
      <c r="F166" s="76">
        <v>2000</v>
      </c>
      <c r="G166" s="75">
        <v>0.45</v>
      </c>
    </row>
    <row r="167" spans="1:11" x14ac:dyDescent="0.25">
      <c r="A167" s="71">
        <v>42159</v>
      </c>
      <c r="B167" s="72" t="s">
        <v>205</v>
      </c>
      <c r="C167" s="72" t="s">
        <v>197</v>
      </c>
      <c r="D167" s="73">
        <v>744990</v>
      </c>
      <c r="E167" s="73">
        <v>2231612</v>
      </c>
      <c r="F167" s="76">
        <v>2000</v>
      </c>
      <c r="G167" s="75">
        <v>0.45</v>
      </c>
    </row>
    <row r="168" spans="1:11" x14ac:dyDescent="0.25">
      <c r="A168" s="71">
        <v>42159</v>
      </c>
      <c r="B168" s="72" t="s">
        <v>206</v>
      </c>
      <c r="C168" s="72" t="s">
        <v>197</v>
      </c>
      <c r="D168" s="73">
        <v>744435</v>
      </c>
      <c r="E168" s="73">
        <v>2233718</v>
      </c>
      <c r="F168" s="76">
        <v>2000</v>
      </c>
      <c r="G168" s="75">
        <v>0.45</v>
      </c>
    </row>
    <row r="169" spans="1:11" x14ac:dyDescent="0.25">
      <c r="A169" s="71">
        <v>42159</v>
      </c>
      <c r="B169" s="72" t="s">
        <v>207</v>
      </c>
      <c r="C169" s="72" t="s">
        <v>197</v>
      </c>
      <c r="D169" s="73">
        <v>743809</v>
      </c>
      <c r="E169" s="73">
        <v>2234927</v>
      </c>
      <c r="F169" s="76">
        <v>2000</v>
      </c>
      <c r="G169" s="75">
        <v>0.45</v>
      </c>
    </row>
    <row r="170" spans="1:11" s="23" customFormat="1" x14ac:dyDescent="0.25">
      <c r="A170" s="71">
        <v>42159</v>
      </c>
      <c r="B170" s="72" t="s">
        <v>429</v>
      </c>
      <c r="C170" s="72" t="s">
        <v>197</v>
      </c>
      <c r="D170" s="73">
        <v>743640</v>
      </c>
      <c r="E170" s="73">
        <v>2236370</v>
      </c>
      <c r="F170" s="76">
        <v>1134.25</v>
      </c>
      <c r="G170" s="75">
        <v>0.45</v>
      </c>
      <c r="H170" s="107"/>
      <c r="I170" s="107"/>
      <c r="J170" s="107"/>
    </row>
    <row r="171" spans="1:11" s="23" customFormat="1" x14ac:dyDescent="0.25">
      <c r="A171" s="71">
        <v>42159</v>
      </c>
      <c r="B171" s="72" t="s">
        <v>430</v>
      </c>
      <c r="C171" s="72" t="s">
        <v>197</v>
      </c>
      <c r="D171" s="73">
        <v>742790</v>
      </c>
      <c r="E171" s="73">
        <v>2237334</v>
      </c>
      <c r="F171" s="76">
        <v>1134.25</v>
      </c>
      <c r="G171" s="75">
        <v>0.45</v>
      </c>
      <c r="H171" s="111">
        <f>SUM(F136:F171)</f>
        <v>69999.794117647078</v>
      </c>
      <c r="I171" s="107"/>
      <c r="J171" s="107"/>
    </row>
    <row r="172" spans="1:11" x14ac:dyDescent="0.25">
      <c r="A172" s="71">
        <v>42150</v>
      </c>
      <c r="B172" s="81" t="s">
        <v>208</v>
      </c>
      <c r="C172" s="81" t="s">
        <v>37</v>
      </c>
      <c r="D172" s="81">
        <v>558070</v>
      </c>
      <c r="E172" s="81">
        <v>2123928</v>
      </c>
      <c r="F172" s="82">
        <v>1063.6633663366338</v>
      </c>
      <c r="G172" s="79">
        <v>0.24</v>
      </c>
    </row>
    <row r="173" spans="1:11" x14ac:dyDescent="0.25">
      <c r="A173" s="71">
        <v>42150</v>
      </c>
      <c r="B173" s="81" t="s">
        <v>209</v>
      </c>
      <c r="C173" s="81" t="s">
        <v>37</v>
      </c>
      <c r="D173" s="81">
        <v>558276</v>
      </c>
      <c r="E173" s="81">
        <v>2123929</v>
      </c>
      <c r="F173" s="82">
        <v>1063.6633663366338</v>
      </c>
      <c r="G173" s="79">
        <v>0.24</v>
      </c>
      <c r="K173" s="23"/>
    </row>
    <row r="174" spans="1:11" x14ac:dyDescent="0.25">
      <c r="A174" s="71">
        <v>42150</v>
      </c>
      <c r="B174" s="81" t="s">
        <v>210</v>
      </c>
      <c r="C174" s="81" t="s">
        <v>37</v>
      </c>
      <c r="D174" s="81">
        <v>557715</v>
      </c>
      <c r="E174" s="81">
        <v>2124102</v>
      </c>
      <c r="F174" s="82">
        <v>1063.6633663366338</v>
      </c>
      <c r="G174" s="79">
        <v>0.24</v>
      </c>
    </row>
    <row r="175" spans="1:11" x14ac:dyDescent="0.25">
      <c r="A175" s="71">
        <v>42150</v>
      </c>
      <c r="B175" s="81" t="s">
        <v>211</v>
      </c>
      <c r="C175" s="81" t="s">
        <v>37</v>
      </c>
      <c r="D175" s="81">
        <v>557463</v>
      </c>
      <c r="E175" s="81">
        <v>2124491</v>
      </c>
      <c r="F175" s="82">
        <v>1063.6633663366338</v>
      </c>
      <c r="G175" s="79">
        <v>0.24</v>
      </c>
    </row>
    <row r="176" spans="1:11" x14ac:dyDescent="0.25">
      <c r="A176" s="71">
        <v>42150</v>
      </c>
      <c r="B176" s="81" t="s">
        <v>212</v>
      </c>
      <c r="C176" s="81" t="s">
        <v>37</v>
      </c>
      <c r="D176" s="81">
        <v>556406</v>
      </c>
      <c r="E176" s="81">
        <v>2125247</v>
      </c>
      <c r="F176" s="82">
        <v>1595.4950495049507</v>
      </c>
      <c r="G176" s="79">
        <v>0.24</v>
      </c>
    </row>
    <row r="177" spans="1:7" x14ac:dyDescent="0.25">
      <c r="A177" s="71">
        <v>42150</v>
      </c>
      <c r="B177" s="81" t="s">
        <v>213</v>
      </c>
      <c r="C177" s="81" t="s">
        <v>37</v>
      </c>
      <c r="D177" s="81">
        <v>556086</v>
      </c>
      <c r="E177" s="81">
        <v>2125288</v>
      </c>
      <c r="F177" s="82">
        <v>1800</v>
      </c>
      <c r="G177" s="79">
        <v>0.24</v>
      </c>
    </row>
    <row r="178" spans="1:7" x14ac:dyDescent="0.25">
      <c r="A178" s="71">
        <v>42150</v>
      </c>
      <c r="B178" s="81" t="s">
        <v>214</v>
      </c>
      <c r="C178" s="81" t="s">
        <v>37</v>
      </c>
      <c r="D178" s="81">
        <v>555638</v>
      </c>
      <c r="E178" s="81">
        <v>2126190</v>
      </c>
      <c r="F178" s="82">
        <v>1063.6633663366338</v>
      </c>
      <c r="G178" s="79">
        <v>0.24</v>
      </c>
    </row>
    <row r="179" spans="1:7" x14ac:dyDescent="0.25">
      <c r="A179" s="71">
        <v>42150</v>
      </c>
      <c r="B179" s="81" t="s">
        <v>215</v>
      </c>
      <c r="C179" s="81" t="s">
        <v>37</v>
      </c>
      <c r="D179" s="81">
        <v>555493</v>
      </c>
      <c r="E179" s="81">
        <v>2126239</v>
      </c>
      <c r="F179" s="82">
        <v>531.83168316831689</v>
      </c>
      <c r="G179" s="79">
        <v>0.24</v>
      </c>
    </row>
    <row r="180" spans="1:7" x14ac:dyDescent="0.25">
      <c r="A180" s="71">
        <v>42150</v>
      </c>
      <c r="B180" s="81" t="s">
        <v>216</v>
      </c>
      <c r="C180" s="81" t="s">
        <v>37</v>
      </c>
      <c r="D180" s="81">
        <v>554926</v>
      </c>
      <c r="E180" s="81">
        <v>2127137</v>
      </c>
      <c r="F180" s="82">
        <v>2127.3267326732675</v>
      </c>
      <c r="G180" s="79">
        <v>0.24</v>
      </c>
    </row>
    <row r="181" spans="1:7" x14ac:dyDescent="0.25">
      <c r="A181" s="71">
        <v>42150</v>
      </c>
      <c r="B181" s="81" t="s">
        <v>217</v>
      </c>
      <c r="C181" s="81" t="s">
        <v>37</v>
      </c>
      <c r="D181" s="81">
        <v>553834</v>
      </c>
      <c r="E181" s="81">
        <v>2127521</v>
      </c>
      <c r="F181" s="82">
        <v>1063.6633663366338</v>
      </c>
      <c r="G181" s="79">
        <v>0.24</v>
      </c>
    </row>
    <row r="182" spans="1:7" x14ac:dyDescent="0.25">
      <c r="A182" s="71">
        <v>42150</v>
      </c>
      <c r="B182" s="81" t="s">
        <v>218</v>
      </c>
      <c r="C182" s="81" t="s">
        <v>37</v>
      </c>
      <c r="D182" s="81">
        <v>553587</v>
      </c>
      <c r="E182" s="81">
        <v>2127619</v>
      </c>
      <c r="F182" s="82">
        <v>3190.9900990099013</v>
      </c>
      <c r="G182" s="79">
        <v>0.24</v>
      </c>
    </row>
    <row r="183" spans="1:7" x14ac:dyDescent="0.25">
      <c r="A183" s="71">
        <v>42150</v>
      </c>
      <c r="B183" s="81" t="s">
        <v>219</v>
      </c>
      <c r="C183" s="81" t="s">
        <v>37</v>
      </c>
      <c r="D183" s="81">
        <v>552264</v>
      </c>
      <c r="E183" s="81">
        <v>2127919</v>
      </c>
      <c r="F183" s="82">
        <v>1595.4950495049507</v>
      </c>
      <c r="G183" s="79">
        <v>0.24</v>
      </c>
    </row>
    <row r="184" spans="1:7" x14ac:dyDescent="0.25">
      <c r="A184" s="71">
        <v>42150</v>
      </c>
      <c r="B184" s="81" t="s">
        <v>220</v>
      </c>
      <c r="C184" s="81" t="s">
        <v>37</v>
      </c>
      <c r="D184" s="81">
        <v>551021</v>
      </c>
      <c r="E184" s="81">
        <v>2128211</v>
      </c>
      <c r="F184" s="82">
        <v>2127.3267326732675</v>
      </c>
      <c r="G184" s="79">
        <v>0.24</v>
      </c>
    </row>
    <row r="185" spans="1:7" x14ac:dyDescent="0.25">
      <c r="A185" s="71">
        <v>42150</v>
      </c>
      <c r="B185" s="81" t="s">
        <v>221</v>
      </c>
      <c r="C185" s="81" t="s">
        <v>37</v>
      </c>
      <c r="D185" s="81">
        <v>550005</v>
      </c>
      <c r="E185" s="81">
        <v>2128236</v>
      </c>
      <c r="F185" s="82">
        <v>1595.4950495049507</v>
      </c>
      <c r="G185" s="79">
        <v>0.24</v>
      </c>
    </row>
    <row r="186" spans="1:7" x14ac:dyDescent="0.25">
      <c r="A186" s="71">
        <v>42150</v>
      </c>
      <c r="B186" s="81" t="s">
        <v>222</v>
      </c>
      <c r="C186" s="81" t="s">
        <v>37</v>
      </c>
      <c r="D186" s="81">
        <v>549516</v>
      </c>
      <c r="E186" s="81">
        <v>2128884</v>
      </c>
      <c r="F186" s="82">
        <v>2127.3267326732675</v>
      </c>
      <c r="G186" s="79">
        <v>0.24</v>
      </c>
    </row>
    <row r="187" spans="1:7" x14ac:dyDescent="0.25">
      <c r="A187" s="71">
        <v>42150</v>
      </c>
      <c r="B187" s="81" t="s">
        <v>223</v>
      </c>
      <c r="C187" s="81" t="s">
        <v>37</v>
      </c>
      <c r="D187" s="81">
        <v>549545</v>
      </c>
      <c r="E187" s="81">
        <v>2129517</v>
      </c>
      <c r="F187" s="82">
        <v>3722.8217821782182</v>
      </c>
      <c r="G187" s="79">
        <v>0.24</v>
      </c>
    </row>
    <row r="188" spans="1:7" x14ac:dyDescent="0.25">
      <c r="A188" s="71">
        <v>42150</v>
      </c>
      <c r="B188" s="81" t="s">
        <v>224</v>
      </c>
      <c r="C188" s="81" t="s">
        <v>37</v>
      </c>
      <c r="D188" s="81">
        <v>548991</v>
      </c>
      <c r="E188" s="81">
        <v>2130315</v>
      </c>
      <c r="F188" s="82">
        <v>2659.1584158415844</v>
      </c>
      <c r="G188" s="79">
        <v>0.24</v>
      </c>
    </row>
    <row r="189" spans="1:7" x14ac:dyDescent="0.25">
      <c r="A189" s="71">
        <v>42150</v>
      </c>
      <c r="B189" s="81" t="s">
        <v>225</v>
      </c>
      <c r="C189" s="81" t="s">
        <v>37</v>
      </c>
      <c r="D189" s="81">
        <v>548912</v>
      </c>
      <c r="E189" s="81">
        <v>2130575</v>
      </c>
      <c r="F189" s="82">
        <v>2127.3267326732675</v>
      </c>
      <c r="G189" s="79">
        <v>0.24</v>
      </c>
    </row>
    <row r="190" spans="1:7" x14ac:dyDescent="0.25">
      <c r="A190" s="71">
        <v>42150</v>
      </c>
      <c r="B190" s="81" t="s">
        <v>226</v>
      </c>
      <c r="C190" s="81" t="s">
        <v>37</v>
      </c>
      <c r="D190" s="81">
        <v>547963</v>
      </c>
      <c r="E190" s="81">
        <v>2130495</v>
      </c>
      <c r="F190" s="82">
        <v>2127.3267326732675</v>
      </c>
      <c r="G190" s="79">
        <v>0.24</v>
      </c>
    </row>
    <row r="191" spans="1:7" x14ac:dyDescent="0.25">
      <c r="A191" s="71">
        <v>42150</v>
      </c>
      <c r="B191" s="81" t="s">
        <v>227</v>
      </c>
      <c r="C191" s="81" t="s">
        <v>37</v>
      </c>
      <c r="D191" s="81">
        <v>547319</v>
      </c>
      <c r="E191" s="81">
        <v>2129996</v>
      </c>
      <c r="F191" s="82">
        <v>2127.3267326732675</v>
      </c>
      <c r="G191" s="79">
        <v>0.24</v>
      </c>
    </row>
    <row r="192" spans="1:7" x14ac:dyDescent="0.25">
      <c r="A192" s="71">
        <v>42150</v>
      </c>
      <c r="B192" s="81" t="s">
        <v>228</v>
      </c>
      <c r="C192" s="81" t="s">
        <v>37</v>
      </c>
      <c r="D192" s="81">
        <v>546531</v>
      </c>
      <c r="E192" s="81">
        <v>2129781</v>
      </c>
      <c r="F192" s="82">
        <v>2300</v>
      </c>
      <c r="G192" s="79">
        <v>0.24</v>
      </c>
    </row>
    <row r="193" spans="1:7" x14ac:dyDescent="0.25">
      <c r="A193" s="71">
        <v>42150</v>
      </c>
      <c r="B193" s="81" t="s">
        <v>229</v>
      </c>
      <c r="C193" s="81" t="s">
        <v>37</v>
      </c>
      <c r="D193" s="81">
        <v>546499</v>
      </c>
      <c r="E193" s="81">
        <v>2129807</v>
      </c>
      <c r="F193" s="82">
        <v>1063.6633663366338</v>
      </c>
      <c r="G193" s="79">
        <v>0.24</v>
      </c>
    </row>
    <row r="194" spans="1:7" x14ac:dyDescent="0.25">
      <c r="A194" s="71">
        <v>42150</v>
      </c>
      <c r="B194" s="71" t="s">
        <v>230</v>
      </c>
      <c r="C194" s="81" t="s">
        <v>37</v>
      </c>
      <c r="D194" s="81">
        <v>546357</v>
      </c>
      <c r="E194" s="81">
        <v>2129787</v>
      </c>
      <c r="F194" s="82">
        <v>3722.8217821782182</v>
      </c>
      <c r="G194" s="79">
        <v>0.24</v>
      </c>
    </row>
    <row r="195" spans="1:7" x14ac:dyDescent="0.25">
      <c r="A195" s="71">
        <v>42150</v>
      </c>
      <c r="B195" s="81" t="s">
        <v>231</v>
      </c>
      <c r="C195" s="81" t="s">
        <v>37</v>
      </c>
      <c r="D195" s="81">
        <v>545380</v>
      </c>
      <c r="E195" s="81">
        <v>2130488</v>
      </c>
      <c r="F195" s="82">
        <v>3091</v>
      </c>
      <c r="G195" s="79">
        <v>0.24</v>
      </c>
    </row>
    <row r="196" spans="1:7" x14ac:dyDescent="0.25">
      <c r="A196" s="71">
        <v>42150</v>
      </c>
      <c r="B196" s="81" t="s">
        <v>232</v>
      </c>
      <c r="C196" s="81" t="s">
        <v>37</v>
      </c>
      <c r="D196" s="81">
        <v>545086</v>
      </c>
      <c r="E196" s="81">
        <v>2130871</v>
      </c>
      <c r="F196" s="82">
        <v>2127.3267326732675</v>
      </c>
      <c r="G196" s="79">
        <v>0.24</v>
      </c>
    </row>
    <row r="197" spans="1:7" x14ac:dyDescent="0.25">
      <c r="A197" s="71">
        <v>42150</v>
      </c>
      <c r="B197" s="81" t="s">
        <v>233</v>
      </c>
      <c r="C197" s="81" t="s">
        <v>37</v>
      </c>
      <c r="D197" s="81">
        <v>544864</v>
      </c>
      <c r="E197" s="81">
        <v>2131209</v>
      </c>
      <c r="F197" s="82">
        <v>1520</v>
      </c>
      <c r="G197" s="79">
        <v>0.24</v>
      </c>
    </row>
    <row r="198" spans="1:7" x14ac:dyDescent="0.25">
      <c r="A198" s="71">
        <v>42150</v>
      </c>
      <c r="B198" s="81" t="s">
        <v>234</v>
      </c>
      <c r="C198" s="81" t="s">
        <v>37</v>
      </c>
      <c r="D198" s="81">
        <v>543497</v>
      </c>
      <c r="E198" s="81">
        <v>2131892</v>
      </c>
      <c r="F198" s="82">
        <v>2127.3267326732675</v>
      </c>
      <c r="G198" s="79">
        <v>0.24</v>
      </c>
    </row>
    <row r="199" spans="1:7" x14ac:dyDescent="0.25">
      <c r="A199" s="71">
        <v>42150</v>
      </c>
      <c r="B199" s="81" t="s">
        <v>235</v>
      </c>
      <c r="C199" s="81" t="s">
        <v>37</v>
      </c>
      <c r="D199" s="81">
        <v>541777</v>
      </c>
      <c r="E199" s="81">
        <v>2131941</v>
      </c>
      <c r="F199" s="82">
        <v>1063.6633663366338</v>
      </c>
      <c r="G199" s="79">
        <v>0.24</v>
      </c>
    </row>
    <row r="200" spans="1:7" x14ac:dyDescent="0.25">
      <c r="A200" s="71">
        <v>42149</v>
      </c>
      <c r="B200" s="81" t="s">
        <v>236</v>
      </c>
      <c r="C200" s="81" t="s">
        <v>37</v>
      </c>
      <c r="D200" s="81">
        <v>540395</v>
      </c>
      <c r="E200" s="81">
        <v>2131265</v>
      </c>
      <c r="F200" s="82">
        <v>1057.0666666666666</v>
      </c>
      <c r="G200" s="79">
        <v>0.24</v>
      </c>
    </row>
    <row r="201" spans="1:7" x14ac:dyDescent="0.25">
      <c r="A201" s="71">
        <v>42149</v>
      </c>
      <c r="B201" s="81" t="s">
        <v>237</v>
      </c>
      <c r="C201" s="81" t="s">
        <v>37</v>
      </c>
      <c r="D201" s="81">
        <v>540116</v>
      </c>
      <c r="E201" s="81">
        <v>2131049</v>
      </c>
      <c r="F201" s="82">
        <v>1057.0666666666666</v>
      </c>
      <c r="G201" s="79">
        <v>0.24</v>
      </c>
    </row>
    <row r="202" spans="1:7" x14ac:dyDescent="0.25">
      <c r="A202" s="71">
        <v>42149</v>
      </c>
      <c r="B202" s="81" t="s">
        <v>238</v>
      </c>
      <c r="C202" s="81" t="s">
        <v>37</v>
      </c>
      <c r="D202" s="81">
        <v>539582</v>
      </c>
      <c r="E202" s="81">
        <v>2130481</v>
      </c>
      <c r="F202" s="82">
        <v>3171.2</v>
      </c>
      <c r="G202" s="79">
        <v>0.24</v>
      </c>
    </row>
    <row r="203" spans="1:7" x14ac:dyDescent="0.25">
      <c r="A203" s="71">
        <v>42149</v>
      </c>
      <c r="B203" s="81" t="s">
        <v>239</v>
      </c>
      <c r="C203" s="81" t="s">
        <v>37</v>
      </c>
      <c r="D203" s="81">
        <v>539193</v>
      </c>
      <c r="E203" s="81">
        <v>2130430</v>
      </c>
      <c r="F203" s="82">
        <v>1600</v>
      </c>
      <c r="G203" s="79">
        <v>0.24</v>
      </c>
    </row>
    <row r="204" spans="1:7" x14ac:dyDescent="0.25">
      <c r="A204" s="71">
        <v>42149</v>
      </c>
      <c r="B204" s="81" t="s">
        <v>240</v>
      </c>
      <c r="C204" s="81" t="s">
        <v>37</v>
      </c>
      <c r="D204" s="81">
        <v>538730</v>
      </c>
      <c r="E204" s="81">
        <v>2130350</v>
      </c>
      <c r="F204" s="82">
        <v>1585.6</v>
      </c>
      <c r="G204" s="79">
        <v>0.24</v>
      </c>
    </row>
    <row r="205" spans="1:7" x14ac:dyDescent="0.25">
      <c r="A205" s="71">
        <v>42149</v>
      </c>
      <c r="B205" s="81" t="s">
        <v>241</v>
      </c>
      <c r="C205" s="81" t="s">
        <v>37</v>
      </c>
      <c r="D205" s="81">
        <v>537645</v>
      </c>
      <c r="E205" s="81">
        <v>2128458</v>
      </c>
      <c r="F205" s="82">
        <v>4756.7999999999993</v>
      </c>
      <c r="G205" s="79">
        <v>0.24</v>
      </c>
    </row>
    <row r="206" spans="1:7" x14ac:dyDescent="0.25">
      <c r="A206" s="71">
        <v>42149</v>
      </c>
      <c r="B206" s="81" t="s">
        <v>242</v>
      </c>
      <c r="C206" s="81" t="s">
        <v>37</v>
      </c>
      <c r="D206" s="81">
        <v>537544</v>
      </c>
      <c r="E206" s="81">
        <v>2128852</v>
      </c>
      <c r="F206" s="82">
        <v>2642.6666666666665</v>
      </c>
      <c r="G206" s="79">
        <v>0.24</v>
      </c>
    </row>
    <row r="207" spans="1:7" x14ac:dyDescent="0.25">
      <c r="A207" s="71">
        <v>42149</v>
      </c>
      <c r="B207" s="81" t="s">
        <v>243</v>
      </c>
      <c r="C207" s="81" t="s">
        <v>37</v>
      </c>
      <c r="D207" s="81">
        <v>536445</v>
      </c>
      <c r="E207" s="81">
        <v>2127684</v>
      </c>
      <c r="F207" s="82">
        <v>2114.1333333333332</v>
      </c>
      <c r="G207" s="79">
        <v>0.24</v>
      </c>
    </row>
    <row r="208" spans="1:7" x14ac:dyDescent="0.25">
      <c r="A208" s="71">
        <v>42149</v>
      </c>
      <c r="B208" s="81" t="s">
        <v>244</v>
      </c>
      <c r="C208" s="81" t="s">
        <v>37</v>
      </c>
      <c r="D208" s="81">
        <v>536176</v>
      </c>
      <c r="E208" s="81">
        <v>2127467</v>
      </c>
      <c r="F208" s="82">
        <v>2114.1333333333332</v>
      </c>
      <c r="G208" s="79">
        <v>0.24</v>
      </c>
    </row>
    <row r="209" spans="1:7" x14ac:dyDescent="0.25">
      <c r="A209" s="71">
        <v>42149</v>
      </c>
      <c r="B209" s="81" t="s">
        <v>245</v>
      </c>
      <c r="C209" s="81" t="s">
        <v>37</v>
      </c>
      <c r="D209" s="81">
        <v>535469</v>
      </c>
      <c r="E209" s="81">
        <v>2127118</v>
      </c>
      <c r="F209" s="82">
        <v>2114.1333333333332</v>
      </c>
      <c r="G209" s="79">
        <v>0.24</v>
      </c>
    </row>
    <row r="210" spans="1:7" x14ac:dyDescent="0.25">
      <c r="A210" s="71">
        <v>42149</v>
      </c>
      <c r="B210" s="81" t="s">
        <v>246</v>
      </c>
      <c r="C210" s="81" t="s">
        <v>37</v>
      </c>
      <c r="D210" s="81">
        <v>534688</v>
      </c>
      <c r="E210" s="81">
        <v>2126895</v>
      </c>
      <c r="F210" s="82">
        <v>1057.0666666666666</v>
      </c>
      <c r="G210" s="79">
        <v>0.24</v>
      </c>
    </row>
    <row r="211" spans="1:7" x14ac:dyDescent="0.25">
      <c r="A211" s="71">
        <v>42149</v>
      </c>
      <c r="B211" s="81" t="s">
        <v>247</v>
      </c>
      <c r="C211" s="81" t="s">
        <v>37</v>
      </c>
      <c r="D211" s="81">
        <v>534258</v>
      </c>
      <c r="E211" s="81">
        <v>2126478</v>
      </c>
      <c r="F211" s="82">
        <v>1057.0666666666666</v>
      </c>
      <c r="G211" s="79">
        <v>0.24</v>
      </c>
    </row>
    <row r="212" spans="1:7" x14ac:dyDescent="0.25">
      <c r="A212" s="71">
        <v>42149</v>
      </c>
      <c r="B212" s="81" t="s">
        <v>248</v>
      </c>
      <c r="C212" s="81" t="s">
        <v>37</v>
      </c>
      <c r="D212" s="81">
        <v>533125</v>
      </c>
      <c r="E212" s="81">
        <v>2125571</v>
      </c>
      <c r="F212" s="82">
        <v>3171.2</v>
      </c>
      <c r="G212" s="79">
        <v>0.24</v>
      </c>
    </row>
    <row r="213" spans="1:7" x14ac:dyDescent="0.25">
      <c r="A213" s="71">
        <v>42149</v>
      </c>
      <c r="B213" s="81" t="s">
        <v>249</v>
      </c>
      <c r="C213" s="81" t="s">
        <v>37</v>
      </c>
      <c r="D213" s="81">
        <v>532875</v>
      </c>
      <c r="E213" s="81">
        <v>2125505</v>
      </c>
      <c r="F213" s="82">
        <v>3699.7333333333331</v>
      </c>
      <c r="G213" s="79">
        <v>0.24</v>
      </c>
    </row>
    <row r="214" spans="1:7" x14ac:dyDescent="0.25">
      <c r="A214" s="71">
        <v>42149</v>
      </c>
      <c r="B214" s="81" t="s">
        <v>250</v>
      </c>
      <c r="C214" s="81" t="s">
        <v>37</v>
      </c>
      <c r="D214" s="81">
        <v>531509</v>
      </c>
      <c r="E214" s="81">
        <v>2124422</v>
      </c>
      <c r="F214" s="82">
        <v>3699.7333333333331</v>
      </c>
      <c r="G214" s="79">
        <v>0.24</v>
      </c>
    </row>
    <row r="215" spans="1:7" x14ac:dyDescent="0.25">
      <c r="A215" s="71">
        <v>42149</v>
      </c>
      <c r="B215" s="81" t="s">
        <v>251</v>
      </c>
      <c r="C215" s="81" t="s">
        <v>37</v>
      </c>
      <c r="D215" s="81">
        <v>530229</v>
      </c>
      <c r="E215" s="81">
        <v>2124409</v>
      </c>
      <c r="F215" s="82">
        <v>1057.0666666666666</v>
      </c>
      <c r="G215" s="79">
        <v>0.24</v>
      </c>
    </row>
    <row r="216" spans="1:7" x14ac:dyDescent="0.25">
      <c r="A216" s="71">
        <v>42149</v>
      </c>
      <c r="B216" s="81" t="s">
        <v>252</v>
      </c>
      <c r="C216" s="81" t="s">
        <v>37</v>
      </c>
      <c r="D216" s="81">
        <v>528796</v>
      </c>
      <c r="E216" s="81">
        <v>2124311</v>
      </c>
      <c r="F216" s="82">
        <v>5813.8666666666668</v>
      </c>
      <c r="G216" s="79">
        <v>0.24</v>
      </c>
    </row>
    <row r="217" spans="1:7" x14ac:dyDescent="0.25">
      <c r="A217" s="71">
        <v>42149</v>
      </c>
      <c r="B217" s="81" t="s">
        <v>253</v>
      </c>
      <c r="C217" s="81" t="s">
        <v>37</v>
      </c>
      <c r="D217" s="81">
        <v>527309</v>
      </c>
      <c r="E217" s="81">
        <v>2124324</v>
      </c>
      <c r="F217" s="82">
        <v>5813.8666666666668</v>
      </c>
      <c r="G217" s="79">
        <v>0.24</v>
      </c>
    </row>
    <row r="218" spans="1:7" x14ac:dyDescent="0.25">
      <c r="A218" s="71">
        <v>42149</v>
      </c>
      <c r="B218" s="81" t="s">
        <v>254</v>
      </c>
      <c r="C218" s="81" t="s">
        <v>37</v>
      </c>
      <c r="D218" s="81">
        <v>526156</v>
      </c>
      <c r="E218" s="81">
        <v>2124532</v>
      </c>
      <c r="F218" s="82">
        <v>2114.1333333333332</v>
      </c>
      <c r="G218" s="79">
        <v>0.24</v>
      </c>
    </row>
    <row r="219" spans="1:7" x14ac:dyDescent="0.25">
      <c r="A219" s="71">
        <v>42149</v>
      </c>
      <c r="B219" s="81" t="s">
        <v>255</v>
      </c>
      <c r="C219" s="81" t="s">
        <v>37</v>
      </c>
      <c r="D219" s="81">
        <v>525339</v>
      </c>
      <c r="E219" s="81">
        <v>2124277</v>
      </c>
      <c r="F219" s="82">
        <v>6870.9333333333325</v>
      </c>
      <c r="G219" s="79">
        <v>0.24</v>
      </c>
    </row>
    <row r="220" spans="1:7" x14ac:dyDescent="0.25">
      <c r="A220" s="71">
        <v>42149</v>
      </c>
      <c r="B220" s="81" t="s">
        <v>256</v>
      </c>
      <c r="C220" s="81" t="s">
        <v>37</v>
      </c>
      <c r="D220" s="81">
        <v>522872</v>
      </c>
      <c r="E220" s="81">
        <v>2124661</v>
      </c>
      <c r="F220" s="82">
        <v>5813.8666666666668</v>
      </c>
      <c r="G220" s="79">
        <v>0.24</v>
      </c>
    </row>
    <row r="221" spans="1:7" x14ac:dyDescent="0.25">
      <c r="A221" s="71">
        <v>42149</v>
      </c>
      <c r="B221" s="81" t="s">
        <v>257</v>
      </c>
      <c r="C221" s="81" t="s">
        <v>37</v>
      </c>
      <c r="D221" s="81">
        <v>522401</v>
      </c>
      <c r="E221" s="81">
        <v>2124989</v>
      </c>
      <c r="F221" s="82">
        <v>4228.2666666666664</v>
      </c>
      <c r="G221" s="79">
        <v>0.24</v>
      </c>
    </row>
    <row r="222" spans="1:7" x14ac:dyDescent="0.25">
      <c r="A222" s="71">
        <v>42149</v>
      </c>
      <c r="B222" s="81" t="s">
        <v>258</v>
      </c>
      <c r="C222" s="81" t="s">
        <v>37</v>
      </c>
      <c r="D222" s="81">
        <v>520310</v>
      </c>
      <c r="E222" s="81">
        <v>2125383</v>
      </c>
      <c r="F222" s="82">
        <v>4228.2666666666664</v>
      </c>
      <c r="G222" s="79">
        <v>0.24</v>
      </c>
    </row>
    <row r="223" spans="1:7" x14ac:dyDescent="0.25">
      <c r="A223" s="71">
        <v>42149</v>
      </c>
      <c r="B223" s="81" t="s">
        <v>259</v>
      </c>
      <c r="C223" s="81" t="s">
        <v>37</v>
      </c>
      <c r="D223" s="81">
        <v>520946</v>
      </c>
      <c r="E223" s="81">
        <v>2125772</v>
      </c>
      <c r="F223" s="82">
        <v>4174.1578947368425</v>
      </c>
      <c r="G223" s="79">
        <v>0.28999999999999998</v>
      </c>
    </row>
    <row r="224" spans="1:7" x14ac:dyDescent="0.25">
      <c r="A224" s="71">
        <v>42149</v>
      </c>
      <c r="B224" s="81" t="s">
        <v>260</v>
      </c>
      <c r="C224" s="81" t="s">
        <v>37</v>
      </c>
      <c r="D224" s="81">
        <v>519098</v>
      </c>
      <c r="E224" s="81">
        <v>2125502</v>
      </c>
      <c r="F224" s="82">
        <v>4174.1578947368425</v>
      </c>
      <c r="G224" s="79">
        <v>0.28999999999999998</v>
      </c>
    </row>
    <row r="225" spans="1:8" x14ac:dyDescent="0.25">
      <c r="A225" s="71">
        <v>42149</v>
      </c>
      <c r="B225" s="81" t="s">
        <v>261</v>
      </c>
      <c r="C225" s="81" t="s">
        <v>37</v>
      </c>
      <c r="D225" s="81">
        <v>518276</v>
      </c>
      <c r="E225" s="81">
        <v>2126127</v>
      </c>
      <c r="F225" s="82">
        <v>1043.5394736842106</v>
      </c>
      <c r="G225" s="79">
        <v>0.28999999999999998</v>
      </c>
    </row>
    <row r="226" spans="1:8" x14ac:dyDescent="0.25">
      <c r="A226" s="71">
        <v>42149</v>
      </c>
      <c r="B226" s="81" t="s">
        <v>262</v>
      </c>
      <c r="C226" s="81" t="s">
        <v>37</v>
      </c>
      <c r="D226" s="81">
        <v>518127</v>
      </c>
      <c r="E226" s="81">
        <v>2125884</v>
      </c>
      <c r="F226" s="82">
        <v>2608.8486842105267</v>
      </c>
      <c r="G226" s="79">
        <v>0.28999999999999998</v>
      </c>
    </row>
    <row r="227" spans="1:8" x14ac:dyDescent="0.25">
      <c r="A227" s="71">
        <v>42149</v>
      </c>
      <c r="B227" s="81" t="s">
        <v>263</v>
      </c>
      <c r="C227" s="81" t="s">
        <v>37</v>
      </c>
      <c r="D227" s="81">
        <v>518088</v>
      </c>
      <c r="E227" s="81">
        <v>2126053</v>
      </c>
      <c r="F227" s="82">
        <v>3652.3881578947371</v>
      </c>
      <c r="G227" s="79">
        <v>0.28999999999999998</v>
      </c>
    </row>
    <row r="228" spans="1:8" x14ac:dyDescent="0.25">
      <c r="A228" s="71">
        <v>42149</v>
      </c>
      <c r="B228" s="81" t="s">
        <v>264</v>
      </c>
      <c r="C228" s="81" t="s">
        <v>37</v>
      </c>
      <c r="D228" s="81">
        <v>517864</v>
      </c>
      <c r="E228" s="81">
        <v>2125812</v>
      </c>
      <c r="F228" s="82">
        <v>7826.5460526315801</v>
      </c>
      <c r="G228" s="79">
        <v>0.28999999999999998</v>
      </c>
    </row>
    <row r="229" spans="1:8" x14ac:dyDescent="0.25">
      <c r="A229" s="71">
        <v>42149</v>
      </c>
      <c r="B229" s="81" t="s">
        <v>265</v>
      </c>
      <c r="C229" s="81" t="s">
        <v>37</v>
      </c>
      <c r="D229" s="81">
        <v>517181</v>
      </c>
      <c r="E229" s="81">
        <v>2126140</v>
      </c>
      <c r="F229" s="82">
        <v>4174.1578947368425</v>
      </c>
      <c r="G229" s="79">
        <v>0.28999999999999998</v>
      </c>
    </row>
    <row r="230" spans="1:8" x14ac:dyDescent="0.25">
      <c r="A230" s="71">
        <v>42149</v>
      </c>
      <c r="B230" s="81" t="s">
        <v>266</v>
      </c>
      <c r="C230" s="81" t="s">
        <v>37</v>
      </c>
      <c r="D230" s="81">
        <v>516076</v>
      </c>
      <c r="E230" s="81">
        <v>2125708</v>
      </c>
      <c r="F230" s="82">
        <v>28828</v>
      </c>
      <c r="G230" s="79">
        <v>0.28999999999999998</v>
      </c>
    </row>
    <row r="231" spans="1:8" x14ac:dyDescent="0.25">
      <c r="A231" s="71">
        <v>42149</v>
      </c>
      <c r="B231" s="81" t="s">
        <v>267</v>
      </c>
      <c r="C231" s="81" t="s">
        <v>37</v>
      </c>
      <c r="D231" s="81">
        <v>514293</v>
      </c>
      <c r="E231" s="81">
        <v>2125913</v>
      </c>
      <c r="F231" s="82">
        <v>6261.2368421052633</v>
      </c>
      <c r="G231" s="79">
        <v>0.28999999999999998</v>
      </c>
    </row>
    <row r="232" spans="1:8" x14ac:dyDescent="0.25">
      <c r="A232" s="71">
        <v>42149</v>
      </c>
      <c r="B232" s="81" t="s">
        <v>268</v>
      </c>
      <c r="C232" s="81" t="s">
        <v>37</v>
      </c>
      <c r="D232" s="81">
        <v>513506</v>
      </c>
      <c r="E232" s="81">
        <v>2126031</v>
      </c>
      <c r="F232" s="82">
        <v>1565.3092105263158</v>
      </c>
      <c r="G232" s="79">
        <v>0.28999999999999998</v>
      </c>
    </row>
    <row r="233" spans="1:8" x14ac:dyDescent="0.25">
      <c r="A233" s="71">
        <v>42149</v>
      </c>
      <c r="B233" s="81" t="s">
        <v>269</v>
      </c>
      <c r="C233" s="81" t="s">
        <v>37</v>
      </c>
      <c r="D233" s="81">
        <v>509900</v>
      </c>
      <c r="E233" s="81">
        <v>2126286</v>
      </c>
      <c r="F233" s="82">
        <v>1565.3092105263158</v>
      </c>
      <c r="G233" s="79">
        <v>0.28999999999999998</v>
      </c>
    </row>
    <row r="234" spans="1:8" x14ac:dyDescent="0.25">
      <c r="A234" s="71">
        <v>42149</v>
      </c>
      <c r="B234" s="81" t="s">
        <v>270</v>
      </c>
      <c r="C234" s="81" t="s">
        <v>37</v>
      </c>
      <c r="D234" s="81">
        <v>509028</v>
      </c>
      <c r="E234" s="81">
        <v>2126412</v>
      </c>
      <c r="F234" s="82">
        <v>10435.394736842107</v>
      </c>
      <c r="G234" s="79">
        <v>0.28999999999999998</v>
      </c>
      <c r="H234" s="111">
        <f>SUM(F172:F234)</f>
        <v>199999.94242226856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3"/>
  <sheetViews>
    <sheetView workbookViewId="0">
      <selection activeCell="B15" sqref="B15"/>
    </sheetView>
  </sheetViews>
  <sheetFormatPr baseColWidth="10" defaultRowHeight="15" x14ac:dyDescent="0.25"/>
  <cols>
    <col min="1" max="2" width="24.5703125" customWidth="1"/>
    <col min="4" max="4" width="24.5703125" style="10" customWidth="1"/>
    <col min="5" max="5" width="18.28515625" style="10" customWidth="1"/>
  </cols>
  <sheetData>
    <row r="1" spans="1:5" s="7" customFormat="1" x14ac:dyDescent="0.25">
      <c r="A1" s="9" t="s">
        <v>390</v>
      </c>
      <c r="B1" s="9" t="s">
        <v>391</v>
      </c>
      <c r="D1" s="9" t="s">
        <v>390</v>
      </c>
      <c r="E1" s="12" t="s">
        <v>392</v>
      </c>
    </row>
    <row r="2" spans="1:5" x14ac:dyDescent="0.25">
      <c r="A2" s="8" t="s">
        <v>287</v>
      </c>
      <c r="B2" s="8" t="s">
        <v>288</v>
      </c>
      <c r="D2" s="11" t="s">
        <v>339</v>
      </c>
      <c r="E2" s="13">
        <v>2009</v>
      </c>
    </row>
    <row r="3" spans="1:5" x14ac:dyDescent="0.25">
      <c r="A3" s="8" t="s">
        <v>287</v>
      </c>
      <c r="B3" s="8" t="s">
        <v>289</v>
      </c>
      <c r="D3" s="11" t="s">
        <v>303</v>
      </c>
      <c r="E3" s="13">
        <v>2009</v>
      </c>
    </row>
    <row r="4" spans="1:5" x14ac:dyDescent="0.25">
      <c r="A4" s="8" t="s">
        <v>287</v>
      </c>
      <c r="B4" s="8" t="s">
        <v>290</v>
      </c>
      <c r="D4" s="11" t="s">
        <v>359</v>
      </c>
      <c r="E4" s="13">
        <v>2009</v>
      </c>
    </row>
    <row r="5" spans="1:5" x14ac:dyDescent="0.25">
      <c r="A5" s="8" t="s">
        <v>287</v>
      </c>
      <c r="B5" s="8" t="s">
        <v>291</v>
      </c>
      <c r="D5" s="11" t="s">
        <v>324</v>
      </c>
      <c r="E5" s="13">
        <v>2010</v>
      </c>
    </row>
    <row r="6" spans="1:5" x14ac:dyDescent="0.25">
      <c r="A6" s="8" t="s">
        <v>292</v>
      </c>
      <c r="B6" s="8" t="s">
        <v>288</v>
      </c>
      <c r="D6" s="11" t="s">
        <v>297</v>
      </c>
      <c r="E6" s="13">
        <v>2010</v>
      </c>
    </row>
    <row r="7" spans="1:5" x14ac:dyDescent="0.25">
      <c r="A7" s="8" t="s">
        <v>292</v>
      </c>
      <c r="B7" s="8" t="s">
        <v>289</v>
      </c>
      <c r="D7" s="11" t="s">
        <v>337</v>
      </c>
      <c r="E7" s="13">
        <v>2011</v>
      </c>
    </row>
    <row r="8" spans="1:5" x14ac:dyDescent="0.25">
      <c r="A8" s="8" t="s">
        <v>292</v>
      </c>
      <c r="B8" s="8" t="s">
        <v>290</v>
      </c>
      <c r="D8" s="11" t="s">
        <v>362</v>
      </c>
      <c r="E8" s="13">
        <v>2011</v>
      </c>
    </row>
    <row r="9" spans="1:5" x14ac:dyDescent="0.25">
      <c r="A9" s="8" t="s">
        <v>292</v>
      </c>
      <c r="B9" s="8" t="s">
        <v>291</v>
      </c>
      <c r="D9" s="11" t="s">
        <v>305</v>
      </c>
      <c r="E9" s="13">
        <v>2011</v>
      </c>
    </row>
    <row r="10" spans="1:5" x14ac:dyDescent="0.25">
      <c r="A10" s="8" t="s">
        <v>293</v>
      </c>
      <c r="B10" s="8" t="s">
        <v>288</v>
      </c>
      <c r="D10" s="11" t="s">
        <v>302</v>
      </c>
      <c r="E10" s="13">
        <v>2011</v>
      </c>
    </row>
    <row r="11" spans="1:5" x14ac:dyDescent="0.25">
      <c r="A11" s="8" t="s">
        <v>293</v>
      </c>
      <c r="B11" s="8" t="s">
        <v>289</v>
      </c>
      <c r="D11" s="11" t="s">
        <v>308</v>
      </c>
      <c r="E11" s="13">
        <v>2011</v>
      </c>
    </row>
    <row r="12" spans="1:5" x14ac:dyDescent="0.25">
      <c r="A12" s="8" t="s">
        <v>293</v>
      </c>
      <c r="B12" s="8" t="s">
        <v>290</v>
      </c>
      <c r="D12" s="11" t="s">
        <v>334</v>
      </c>
      <c r="E12" s="13">
        <v>2011</v>
      </c>
    </row>
    <row r="13" spans="1:5" x14ac:dyDescent="0.25">
      <c r="A13" s="8" t="s">
        <v>293</v>
      </c>
      <c r="B13" s="8" t="s">
        <v>291</v>
      </c>
      <c r="D13" s="11" t="s">
        <v>386</v>
      </c>
      <c r="E13" s="13">
        <v>2011</v>
      </c>
    </row>
    <row r="14" spans="1:5" x14ac:dyDescent="0.25">
      <c r="A14" s="8" t="s">
        <v>294</v>
      </c>
      <c r="B14" s="8" t="s">
        <v>295</v>
      </c>
      <c r="D14" s="11" t="s">
        <v>287</v>
      </c>
      <c r="E14" s="13">
        <v>2011</v>
      </c>
    </row>
    <row r="15" spans="1:5" x14ac:dyDescent="0.25">
      <c r="A15" s="8" t="s">
        <v>294</v>
      </c>
      <c r="B15" s="8" t="s">
        <v>289</v>
      </c>
      <c r="D15" s="11" t="s">
        <v>314</v>
      </c>
      <c r="E15" s="13">
        <v>2011</v>
      </c>
    </row>
    <row r="16" spans="1:5" x14ac:dyDescent="0.25">
      <c r="A16" s="8" t="s">
        <v>294</v>
      </c>
      <c r="B16" s="8" t="s">
        <v>290</v>
      </c>
      <c r="D16" s="11" t="s">
        <v>375</v>
      </c>
      <c r="E16" s="13">
        <v>2011</v>
      </c>
    </row>
    <row r="17" spans="1:5" x14ac:dyDescent="0.25">
      <c r="A17" s="8" t="s">
        <v>294</v>
      </c>
      <c r="B17" s="8" t="s">
        <v>291</v>
      </c>
      <c r="D17" s="11" t="s">
        <v>312</v>
      </c>
      <c r="E17" s="13">
        <v>2012</v>
      </c>
    </row>
    <row r="18" spans="1:5" x14ac:dyDescent="0.25">
      <c r="A18" s="8" t="s">
        <v>287</v>
      </c>
      <c r="B18" s="8" t="s">
        <v>296</v>
      </c>
      <c r="D18" s="11" t="s">
        <v>384</v>
      </c>
      <c r="E18" s="13">
        <v>2012</v>
      </c>
    </row>
    <row r="19" spans="1:5" x14ac:dyDescent="0.25">
      <c r="A19" s="8" t="s">
        <v>293</v>
      </c>
      <c r="B19" s="8" t="s">
        <v>296</v>
      </c>
      <c r="D19" s="11" t="s">
        <v>310</v>
      </c>
      <c r="E19" s="13">
        <v>2012</v>
      </c>
    </row>
    <row r="20" spans="1:5" x14ac:dyDescent="0.25">
      <c r="A20" s="8" t="s">
        <v>294</v>
      </c>
      <c r="B20" s="8" t="s">
        <v>296</v>
      </c>
      <c r="D20" s="11" t="s">
        <v>304</v>
      </c>
      <c r="E20" s="13">
        <v>2012</v>
      </c>
    </row>
    <row r="21" spans="1:5" x14ac:dyDescent="0.25">
      <c r="A21" s="8" t="s">
        <v>292</v>
      </c>
      <c r="B21" s="8" t="s">
        <v>296</v>
      </c>
      <c r="D21" s="11" t="s">
        <v>388</v>
      </c>
      <c r="E21" s="13">
        <v>2012</v>
      </c>
    </row>
    <row r="22" spans="1:5" x14ac:dyDescent="0.25">
      <c r="A22" s="8" t="s">
        <v>297</v>
      </c>
      <c r="B22" s="8" t="s">
        <v>298</v>
      </c>
      <c r="D22" s="11" t="s">
        <v>317</v>
      </c>
      <c r="E22" s="13">
        <v>2012</v>
      </c>
    </row>
    <row r="23" spans="1:5" x14ac:dyDescent="0.25">
      <c r="A23" s="8" t="s">
        <v>297</v>
      </c>
      <c r="B23" s="8" t="s">
        <v>299</v>
      </c>
      <c r="D23" s="11" t="s">
        <v>325</v>
      </c>
      <c r="E23" s="13">
        <v>2012</v>
      </c>
    </row>
    <row r="24" spans="1:5" x14ac:dyDescent="0.25">
      <c r="A24" s="8" t="s">
        <v>297</v>
      </c>
      <c r="B24" s="8" t="s">
        <v>300</v>
      </c>
      <c r="D24" s="11" t="s">
        <v>367</v>
      </c>
      <c r="E24" s="13">
        <v>2012</v>
      </c>
    </row>
    <row r="25" spans="1:5" x14ac:dyDescent="0.25">
      <c r="A25" s="8" t="s">
        <v>297</v>
      </c>
      <c r="B25" s="8" t="s">
        <v>301</v>
      </c>
      <c r="D25" s="11" t="s">
        <v>376</v>
      </c>
      <c r="E25" s="13">
        <v>2012</v>
      </c>
    </row>
    <row r="26" spans="1:5" x14ac:dyDescent="0.25">
      <c r="A26" s="8" t="s">
        <v>302</v>
      </c>
      <c r="B26" s="8" t="s">
        <v>298</v>
      </c>
      <c r="D26" s="11" t="s">
        <v>293</v>
      </c>
      <c r="E26" s="13">
        <v>2012</v>
      </c>
    </row>
    <row r="27" spans="1:5" x14ac:dyDescent="0.25">
      <c r="A27" s="8" t="s">
        <v>302</v>
      </c>
      <c r="B27" s="8" t="s">
        <v>299</v>
      </c>
      <c r="D27" s="11" t="s">
        <v>378</v>
      </c>
      <c r="E27" s="13">
        <v>2012</v>
      </c>
    </row>
    <row r="28" spans="1:5" x14ac:dyDescent="0.25">
      <c r="A28" s="8" t="s">
        <v>302</v>
      </c>
      <c r="B28" s="8" t="s">
        <v>300</v>
      </c>
      <c r="D28" s="11" t="s">
        <v>360</v>
      </c>
      <c r="E28" s="13">
        <v>2012</v>
      </c>
    </row>
    <row r="29" spans="1:5" x14ac:dyDescent="0.25">
      <c r="A29" s="8" t="s">
        <v>302</v>
      </c>
      <c r="B29" s="8" t="s">
        <v>301</v>
      </c>
      <c r="D29" s="11" t="s">
        <v>348</v>
      </c>
      <c r="E29" s="13">
        <v>2012</v>
      </c>
    </row>
    <row r="30" spans="1:5" x14ac:dyDescent="0.25">
      <c r="A30" s="8" t="s">
        <v>303</v>
      </c>
      <c r="B30" s="8" t="s">
        <v>298</v>
      </c>
      <c r="D30" s="11" t="s">
        <v>379</v>
      </c>
      <c r="E30" s="13">
        <v>2012</v>
      </c>
    </row>
    <row r="31" spans="1:5" x14ac:dyDescent="0.25">
      <c r="A31" s="8" t="s">
        <v>303</v>
      </c>
      <c r="B31" s="8" t="s">
        <v>299</v>
      </c>
      <c r="D31" s="11" t="s">
        <v>365</v>
      </c>
      <c r="E31" s="13">
        <v>2013</v>
      </c>
    </row>
    <row r="32" spans="1:5" x14ac:dyDescent="0.25">
      <c r="A32" s="8" t="s">
        <v>303</v>
      </c>
      <c r="B32" s="8" t="s">
        <v>300</v>
      </c>
      <c r="D32" s="11" t="s">
        <v>353</v>
      </c>
      <c r="E32" s="13">
        <v>2013</v>
      </c>
    </row>
    <row r="33" spans="1:5" x14ac:dyDescent="0.25">
      <c r="A33" s="8" t="s">
        <v>303</v>
      </c>
      <c r="B33" s="8" t="s">
        <v>301</v>
      </c>
      <c r="D33" s="11" t="s">
        <v>331</v>
      </c>
      <c r="E33" s="13">
        <v>2013</v>
      </c>
    </row>
    <row r="34" spans="1:5" x14ac:dyDescent="0.25">
      <c r="A34" s="8" t="s">
        <v>304</v>
      </c>
      <c r="B34" s="8" t="s">
        <v>299</v>
      </c>
      <c r="D34" s="11" t="s">
        <v>342</v>
      </c>
      <c r="E34" s="13">
        <v>2013</v>
      </c>
    </row>
    <row r="35" spans="1:5" x14ac:dyDescent="0.25">
      <c r="A35" s="8" t="s">
        <v>304</v>
      </c>
      <c r="B35" s="8" t="s">
        <v>300</v>
      </c>
      <c r="D35" s="11" t="s">
        <v>341</v>
      </c>
      <c r="E35" s="13">
        <v>2013</v>
      </c>
    </row>
    <row r="36" spans="1:5" x14ac:dyDescent="0.25">
      <c r="A36" s="8" t="s">
        <v>304</v>
      </c>
      <c r="B36" s="8" t="s">
        <v>298</v>
      </c>
      <c r="D36" s="11" t="s">
        <v>326</v>
      </c>
      <c r="E36" s="13">
        <v>2013</v>
      </c>
    </row>
    <row r="37" spans="1:5" x14ac:dyDescent="0.25">
      <c r="A37" s="8" t="s">
        <v>304</v>
      </c>
      <c r="B37" s="8" t="s">
        <v>301</v>
      </c>
      <c r="D37" s="11" t="s">
        <v>294</v>
      </c>
      <c r="E37" s="13">
        <v>2013</v>
      </c>
    </row>
    <row r="38" spans="1:5" x14ac:dyDescent="0.25">
      <c r="A38" s="8" t="s">
        <v>305</v>
      </c>
      <c r="B38" s="8" t="s">
        <v>298</v>
      </c>
      <c r="D38" s="11" t="s">
        <v>370</v>
      </c>
      <c r="E38" s="13">
        <v>2013</v>
      </c>
    </row>
    <row r="39" spans="1:5" x14ac:dyDescent="0.25">
      <c r="A39" s="8" t="s">
        <v>305</v>
      </c>
      <c r="B39" s="8" t="s">
        <v>299</v>
      </c>
      <c r="D39" s="11" t="s">
        <v>328</v>
      </c>
      <c r="E39" s="13">
        <v>2013</v>
      </c>
    </row>
    <row r="40" spans="1:5" x14ac:dyDescent="0.25">
      <c r="A40" s="8" t="s">
        <v>305</v>
      </c>
      <c r="B40" s="8" t="s">
        <v>300</v>
      </c>
      <c r="D40" s="11" t="s">
        <v>306</v>
      </c>
      <c r="E40" s="13">
        <v>2013</v>
      </c>
    </row>
    <row r="41" spans="1:5" x14ac:dyDescent="0.25">
      <c r="A41" s="8" t="s">
        <v>305</v>
      </c>
      <c r="B41" s="8" t="s">
        <v>301</v>
      </c>
      <c r="D41" s="11" t="s">
        <v>389</v>
      </c>
      <c r="E41" s="13">
        <v>2013</v>
      </c>
    </row>
    <row r="42" spans="1:5" x14ac:dyDescent="0.25">
      <c r="A42" s="8" t="s">
        <v>306</v>
      </c>
      <c r="B42" s="8" t="s">
        <v>307</v>
      </c>
      <c r="D42" s="11" t="s">
        <v>292</v>
      </c>
      <c r="E42" s="13">
        <v>2013</v>
      </c>
    </row>
    <row r="43" spans="1:5" x14ac:dyDescent="0.25">
      <c r="A43" s="8" t="s">
        <v>306</v>
      </c>
      <c r="B43" s="8" t="s">
        <v>298</v>
      </c>
      <c r="D43" s="11" t="s">
        <v>357</v>
      </c>
      <c r="E43" s="13">
        <v>2013</v>
      </c>
    </row>
    <row r="44" spans="1:5" x14ac:dyDescent="0.25">
      <c r="A44" s="8" t="s">
        <v>306</v>
      </c>
      <c r="B44" s="8" t="s">
        <v>300</v>
      </c>
      <c r="D44" s="11" t="s">
        <v>385</v>
      </c>
      <c r="E44" s="13">
        <v>2013</v>
      </c>
    </row>
    <row r="45" spans="1:5" x14ac:dyDescent="0.25">
      <c r="A45" s="8" t="s">
        <v>306</v>
      </c>
      <c r="B45" s="8" t="s">
        <v>301</v>
      </c>
      <c r="D45" s="11" t="s">
        <v>322</v>
      </c>
      <c r="E45" s="13">
        <v>2013</v>
      </c>
    </row>
    <row r="46" spans="1:5" x14ac:dyDescent="0.25">
      <c r="A46" s="8" t="s">
        <v>308</v>
      </c>
      <c r="B46" s="8" t="s">
        <v>307</v>
      </c>
      <c r="D46" s="11" t="s">
        <v>383</v>
      </c>
      <c r="E46" s="13">
        <v>2013</v>
      </c>
    </row>
    <row r="47" spans="1:5" x14ac:dyDescent="0.25">
      <c r="A47" s="8" t="s">
        <v>308</v>
      </c>
      <c r="B47" s="8" t="s">
        <v>298</v>
      </c>
      <c r="D47" s="11" t="s">
        <v>320</v>
      </c>
      <c r="E47" s="13">
        <v>2013</v>
      </c>
    </row>
    <row r="48" spans="1:5" x14ac:dyDescent="0.25">
      <c r="A48" s="8" t="s">
        <v>308</v>
      </c>
      <c r="B48" s="8" t="s">
        <v>300</v>
      </c>
      <c r="D48" s="11" t="s">
        <v>332</v>
      </c>
      <c r="E48" s="13">
        <v>2013</v>
      </c>
    </row>
    <row r="49" spans="1:5" x14ac:dyDescent="0.25">
      <c r="A49" s="8" t="s">
        <v>308</v>
      </c>
      <c r="B49" s="8" t="s">
        <v>301</v>
      </c>
      <c r="D49" s="11" t="s">
        <v>344</v>
      </c>
      <c r="E49" s="13">
        <v>2013</v>
      </c>
    </row>
    <row r="50" spans="1:5" x14ac:dyDescent="0.25">
      <c r="A50" s="8" t="s">
        <v>309</v>
      </c>
      <c r="B50" s="8" t="s">
        <v>307</v>
      </c>
      <c r="D50" s="11" t="s">
        <v>333</v>
      </c>
      <c r="E50" s="13">
        <v>2013</v>
      </c>
    </row>
    <row r="51" spans="1:5" x14ac:dyDescent="0.25">
      <c r="A51" s="8" t="s">
        <v>309</v>
      </c>
      <c r="B51" s="8" t="s">
        <v>298</v>
      </c>
      <c r="D51" s="11" t="s">
        <v>329</v>
      </c>
      <c r="E51" s="13">
        <v>2014</v>
      </c>
    </row>
    <row r="52" spans="1:5" x14ac:dyDescent="0.25">
      <c r="A52" s="8" t="s">
        <v>309</v>
      </c>
      <c r="B52" s="8" t="s">
        <v>300</v>
      </c>
      <c r="D52" s="11" t="s">
        <v>372</v>
      </c>
      <c r="E52" s="13">
        <v>2014</v>
      </c>
    </row>
    <row r="53" spans="1:5" x14ac:dyDescent="0.25">
      <c r="A53" s="8" t="s">
        <v>309</v>
      </c>
      <c r="B53" s="8" t="s">
        <v>301</v>
      </c>
      <c r="D53" s="11" t="s">
        <v>316</v>
      </c>
      <c r="E53" s="13">
        <v>2014</v>
      </c>
    </row>
    <row r="54" spans="1:5" x14ac:dyDescent="0.25">
      <c r="A54" s="8" t="s">
        <v>310</v>
      </c>
      <c r="B54" s="8" t="s">
        <v>307</v>
      </c>
      <c r="D54" s="11" t="s">
        <v>377</v>
      </c>
      <c r="E54" s="13">
        <v>2014</v>
      </c>
    </row>
    <row r="55" spans="1:5" x14ac:dyDescent="0.25">
      <c r="A55" s="8" t="s">
        <v>310</v>
      </c>
      <c r="B55" s="8" t="s">
        <v>300</v>
      </c>
      <c r="D55" s="11" t="s">
        <v>309</v>
      </c>
      <c r="E55" s="13">
        <v>2014</v>
      </c>
    </row>
    <row r="56" spans="1:5" x14ac:dyDescent="0.25">
      <c r="A56" s="8" t="s">
        <v>310</v>
      </c>
      <c r="B56" s="8" t="s">
        <v>311</v>
      </c>
      <c r="D56" s="11" t="s">
        <v>374</v>
      </c>
      <c r="E56" s="13">
        <v>2014</v>
      </c>
    </row>
    <row r="57" spans="1:5" x14ac:dyDescent="0.25">
      <c r="A57" s="8" t="s">
        <v>310</v>
      </c>
      <c r="B57" s="8" t="s">
        <v>301</v>
      </c>
      <c r="D57" s="11" t="s">
        <v>355</v>
      </c>
      <c r="E57" s="13">
        <v>2014</v>
      </c>
    </row>
    <row r="58" spans="1:5" x14ac:dyDescent="0.25">
      <c r="A58" s="8" t="s">
        <v>312</v>
      </c>
      <c r="B58" s="8" t="s">
        <v>307</v>
      </c>
      <c r="D58" s="11" t="s">
        <v>373</v>
      </c>
      <c r="E58" s="13">
        <v>2014</v>
      </c>
    </row>
    <row r="59" spans="1:5" x14ac:dyDescent="0.25">
      <c r="A59" s="8" t="s">
        <v>312</v>
      </c>
      <c r="B59" s="8" t="s">
        <v>311</v>
      </c>
      <c r="D59" s="11" t="s">
        <v>321</v>
      </c>
      <c r="E59" s="13">
        <v>2014</v>
      </c>
    </row>
    <row r="60" spans="1:5" x14ac:dyDescent="0.25">
      <c r="A60" s="8" t="s">
        <v>312</v>
      </c>
      <c r="B60" s="8" t="s">
        <v>301</v>
      </c>
      <c r="D60" s="11" t="s">
        <v>335</v>
      </c>
      <c r="E60" s="13">
        <v>2014</v>
      </c>
    </row>
    <row r="61" spans="1:5" x14ac:dyDescent="0.25">
      <c r="A61" s="8" t="s">
        <v>312</v>
      </c>
      <c r="B61" s="8" t="s">
        <v>313</v>
      </c>
      <c r="D61" s="11" t="s">
        <v>315</v>
      </c>
      <c r="E61" s="13">
        <v>2014</v>
      </c>
    </row>
    <row r="62" spans="1:5" x14ac:dyDescent="0.25">
      <c r="A62" s="8" t="s">
        <v>314</v>
      </c>
      <c r="B62" s="8" t="s">
        <v>307</v>
      </c>
      <c r="D62" s="11" t="s">
        <v>351</v>
      </c>
      <c r="E62" s="13">
        <v>2014</v>
      </c>
    </row>
    <row r="63" spans="1:5" x14ac:dyDescent="0.25">
      <c r="A63" s="8" t="s">
        <v>314</v>
      </c>
      <c r="B63" s="8" t="s">
        <v>300</v>
      </c>
      <c r="D63" s="11" t="s">
        <v>354</v>
      </c>
      <c r="E63" s="13">
        <v>2014</v>
      </c>
    </row>
    <row r="64" spans="1:5" x14ac:dyDescent="0.25">
      <c r="A64" s="8" t="s">
        <v>314</v>
      </c>
      <c r="B64" s="8" t="s">
        <v>311</v>
      </c>
      <c r="D64" s="14"/>
      <c r="E64" s="15"/>
    </row>
    <row r="65" spans="1:5" x14ac:dyDescent="0.25">
      <c r="A65" s="8" t="s">
        <v>314</v>
      </c>
      <c r="B65" s="8" t="s">
        <v>313</v>
      </c>
      <c r="D65" s="14"/>
      <c r="E65" s="15"/>
    </row>
    <row r="66" spans="1:5" x14ac:dyDescent="0.25">
      <c r="A66" s="8" t="s">
        <v>315</v>
      </c>
      <c r="B66" s="8" t="s">
        <v>307</v>
      </c>
      <c r="D66" s="14"/>
      <c r="E66" s="15"/>
    </row>
    <row r="67" spans="1:5" x14ac:dyDescent="0.25">
      <c r="A67" s="8" t="s">
        <v>315</v>
      </c>
      <c r="B67" s="8" t="s">
        <v>300</v>
      </c>
      <c r="D67" s="14"/>
      <c r="E67" s="15"/>
    </row>
    <row r="68" spans="1:5" x14ac:dyDescent="0.25">
      <c r="A68" s="8" t="s">
        <v>315</v>
      </c>
      <c r="B68" s="8" t="s">
        <v>311</v>
      </c>
      <c r="D68" s="14"/>
      <c r="E68" s="15"/>
    </row>
    <row r="69" spans="1:5" x14ac:dyDescent="0.25">
      <c r="A69" s="8" t="s">
        <v>315</v>
      </c>
      <c r="B69" s="8" t="s">
        <v>313</v>
      </c>
      <c r="D69" s="14"/>
      <c r="E69" s="15"/>
    </row>
    <row r="70" spans="1:5" x14ac:dyDescent="0.25">
      <c r="A70" s="8" t="s">
        <v>316</v>
      </c>
      <c r="B70" s="8" t="s">
        <v>307</v>
      </c>
      <c r="D70" s="14"/>
      <c r="E70" s="15"/>
    </row>
    <row r="71" spans="1:5" x14ac:dyDescent="0.25">
      <c r="A71" s="8" t="s">
        <v>316</v>
      </c>
      <c r="B71" s="8" t="s">
        <v>300</v>
      </c>
      <c r="D71" s="14"/>
      <c r="E71" s="15"/>
    </row>
    <row r="72" spans="1:5" x14ac:dyDescent="0.25">
      <c r="A72" s="8" t="s">
        <v>316</v>
      </c>
      <c r="B72" s="8" t="s">
        <v>311</v>
      </c>
      <c r="D72" s="14"/>
      <c r="E72" s="15"/>
    </row>
    <row r="73" spans="1:5" x14ac:dyDescent="0.25">
      <c r="A73" s="8" t="s">
        <v>316</v>
      </c>
      <c r="B73" s="8" t="s">
        <v>313</v>
      </c>
      <c r="D73" s="14"/>
      <c r="E73" s="15"/>
    </row>
    <row r="74" spans="1:5" x14ac:dyDescent="0.25">
      <c r="A74" s="8" t="s">
        <v>317</v>
      </c>
      <c r="B74" s="8" t="s">
        <v>318</v>
      </c>
      <c r="D74" s="14"/>
      <c r="E74" s="15"/>
    </row>
    <row r="75" spans="1:5" x14ac:dyDescent="0.25">
      <c r="A75" s="8" t="s">
        <v>317</v>
      </c>
      <c r="B75" s="8" t="s">
        <v>319</v>
      </c>
      <c r="D75" s="14"/>
      <c r="E75" s="15"/>
    </row>
    <row r="76" spans="1:5" x14ac:dyDescent="0.25">
      <c r="A76" s="8" t="s">
        <v>317</v>
      </c>
      <c r="B76" s="8" t="s">
        <v>289</v>
      </c>
      <c r="D76" s="14"/>
      <c r="E76" s="15"/>
    </row>
    <row r="77" spans="1:5" x14ac:dyDescent="0.25">
      <c r="A77" s="8" t="s">
        <v>317</v>
      </c>
      <c r="B77" s="8" t="s">
        <v>290</v>
      </c>
      <c r="D77" s="14"/>
      <c r="E77" s="15"/>
    </row>
    <row r="78" spans="1:5" x14ac:dyDescent="0.25">
      <c r="A78" s="8" t="s">
        <v>320</v>
      </c>
      <c r="B78" s="8" t="s">
        <v>318</v>
      </c>
      <c r="D78" s="14"/>
      <c r="E78" s="15"/>
    </row>
    <row r="79" spans="1:5" x14ac:dyDescent="0.25">
      <c r="A79" s="8" t="s">
        <v>320</v>
      </c>
      <c r="B79" s="8" t="s">
        <v>319</v>
      </c>
      <c r="D79" s="14"/>
      <c r="E79" s="15"/>
    </row>
    <row r="80" spans="1:5" x14ac:dyDescent="0.25">
      <c r="A80" s="8" t="s">
        <v>320</v>
      </c>
      <c r="B80" s="8" t="s">
        <v>289</v>
      </c>
      <c r="D80" s="14"/>
      <c r="E80" s="15"/>
    </row>
    <row r="81" spans="1:5" x14ac:dyDescent="0.25">
      <c r="A81" s="8" t="s">
        <v>320</v>
      </c>
      <c r="B81" s="8" t="s">
        <v>290</v>
      </c>
      <c r="D81" s="14"/>
      <c r="E81" s="15"/>
    </row>
    <row r="82" spans="1:5" x14ac:dyDescent="0.25">
      <c r="A82" s="8" t="s">
        <v>321</v>
      </c>
      <c r="B82" s="8" t="s">
        <v>318</v>
      </c>
      <c r="D82" s="14"/>
      <c r="E82" s="15"/>
    </row>
    <row r="83" spans="1:5" x14ac:dyDescent="0.25">
      <c r="A83" s="8" t="s">
        <v>321</v>
      </c>
      <c r="B83" s="8" t="s">
        <v>319</v>
      </c>
      <c r="D83" s="14"/>
      <c r="E83" s="15"/>
    </row>
    <row r="84" spans="1:5" x14ac:dyDescent="0.25">
      <c r="A84" s="8" t="s">
        <v>321</v>
      </c>
      <c r="B84" s="8" t="s">
        <v>289</v>
      </c>
      <c r="D84" s="14"/>
      <c r="E84" s="15"/>
    </row>
    <row r="85" spans="1:5" x14ac:dyDescent="0.25">
      <c r="A85" s="8" t="s">
        <v>321</v>
      </c>
      <c r="B85" s="8" t="s">
        <v>290</v>
      </c>
      <c r="D85" s="14"/>
      <c r="E85" s="15"/>
    </row>
    <row r="86" spans="1:5" x14ac:dyDescent="0.25">
      <c r="A86" s="8" t="s">
        <v>322</v>
      </c>
      <c r="B86" s="8" t="s">
        <v>323</v>
      </c>
      <c r="D86" s="14"/>
      <c r="E86" s="15"/>
    </row>
    <row r="87" spans="1:5" x14ac:dyDescent="0.25">
      <c r="A87" s="8" t="s">
        <v>322</v>
      </c>
      <c r="B87" s="8" t="s">
        <v>318</v>
      </c>
      <c r="D87" s="14"/>
      <c r="E87" s="15"/>
    </row>
    <row r="88" spans="1:5" x14ac:dyDescent="0.25">
      <c r="A88" s="8" t="s">
        <v>322</v>
      </c>
      <c r="B88" s="8" t="s">
        <v>289</v>
      </c>
      <c r="D88" s="14"/>
      <c r="E88" s="15"/>
    </row>
    <row r="89" spans="1:5" x14ac:dyDescent="0.25">
      <c r="A89" s="8" t="s">
        <v>322</v>
      </c>
      <c r="B89" s="8" t="s">
        <v>290</v>
      </c>
      <c r="D89" s="14"/>
      <c r="E89" s="15"/>
    </row>
    <row r="90" spans="1:5" x14ac:dyDescent="0.25">
      <c r="A90" s="8" t="s">
        <v>324</v>
      </c>
      <c r="B90" s="8" t="s">
        <v>323</v>
      </c>
      <c r="D90" s="14"/>
      <c r="E90" s="15"/>
    </row>
    <row r="91" spans="1:5" x14ac:dyDescent="0.25">
      <c r="A91" s="8" t="s">
        <v>324</v>
      </c>
      <c r="B91" s="8" t="s">
        <v>318</v>
      </c>
      <c r="D91" s="14"/>
      <c r="E91" s="15"/>
    </row>
    <row r="92" spans="1:5" x14ac:dyDescent="0.25">
      <c r="A92" s="8" t="s">
        <v>324</v>
      </c>
      <c r="B92" s="8" t="s">
        <v>289</v>
      </c>
      <c r="D92" s="14"/>
      <c r="E92" s="15"/>
    </row>
    <row r="93" spans="1:5" x14ac:dyDescent="0.25">
      <c r="A93" s="8" t="s">
        <v>324</v>
      </c>
      <c r="B93" s="8" t="s">
        <v>290</v>
      </c>
      <c r="D93" s="14"/>
      <c r="E93" s="15"/>
    </row>
    <row r="94" spans="1:5" x14ac:dyDescent="0.25">
      <c r="A94" s="8" t="s">
        <v>325</v>
      </c>
      <c r="B94" s="8" t="s">
        <v>323</v>
      </c>
      <c r="D94" s="14"/>
      <c r="E94" s="15"/>
    </row>
    <row r="95" spans="1:5" x14ac:dyDescent="0.25">
      <c r="A95" s="8" t="s">
        <v>325</v>
      </c>
      <c r="B95" s="8" t="s">
        <v>318</v>
      </c>
      <c r="D95" s="14"/>
      <c r="E95" s="15"/>
    </row>
    <row r="96" spans="1:5" x14ac:dyDescent="0.25">
      <c r="A96" s="8" t="s">
        <v>325</v>
      </c>
      <c r="B96" s="8" t="s">
        <v>289</v>
      </c>
      <c r="D96" s="14"/>
      <c r="E96" s="15"/>
    </row>
    <row r="97" spans="1:5" x14ac:dyDescent="0.25">
      <c r="A97" s="8" t="s">
        <v>325</v>
      </c>
      <c r="B97" s="8" t="s">
        <v>290</v>
      </c>
      <c r="D97" s="14"/>
      <c r="E97" s="15"/>
    </row>
    <row r="98" spans="1:5" x14ac:dyDescent="0.25">
      <c r="A98" s="8" t="s">
        <v>326</v>
      </c>
      <c r="B98" s="8" t="s">
        <v>318</v>
      </c>
      <c r="D98" s="14"/>
      <c r="E98" s="15"/>
    </row>
    <row r="99" spans="1:5" x14ac:dyDescent="0.25">
      <c r="A99" s="8" t="s">
        <v>326</v>
      </c>
      <c r="B99" s="8" t="s">
        <v>327</v>
      </c>
      <c r="D99" s="14"/>
      <c r="E99" s="15"/>
    </row>
    <row r="100" spans="1:5" x14ac:dyDescent="0.25">
      <c r="A100" s="8" t="s">
        <v>326</v>
      </c>
      <c r="B100" s="8" t="s">
        <v>289</v>
      </c>
      <c r="D100" s="14"/>
      <c r="E100" s="15"/>
    </row>
    <row r="101" spans="1:5" x14ac:dyDescent="0.25">
      <c r="A101" s="8" t="s">
        <v>326</v>
      </c>
      <c r="B101" s="8" t="s">
        <v>290</v>
      </c>
      <c r="D101" s="14"/>
      <c r="E101" s="15"/>
    </row>
    <row r="102" spans="1:5" x14ac:dyDescent="0.25">
      <c r="A102" s="8" t="s">
        <v>328</v>
      </c>
      <c r="B102" s="8" t="s">
        <v>318</v>
      </c>
      <c r="D102" s="14"/>
      <c r="E102" s="15"/>
    </row>
    <row r="103" spans="1:5" x14ac:dyDescent="0.25">
      <c r="A103" s="8" t="s">
        <v>328</v>
      </c>
      <c r="B103" s="8" t="s">
        <v>327</v>
      </c>
      <c r="D103" s="14"/>
      <c r="E103" s="15"/>
    </row>
    <row r="104" spans="1:5" x14ac:dyDescent="0.25">
      <c r="A104" s="8" t="s">
        <v>328</v>
      </c>
      <c r="B104" s="8" t="s">
        <v>289</v>
      </c>
      <c r="D104" s="14"/>
      <c r="E104" s="15"/>
    </row>
    <row r="105" spans="1:5" x14ac:dyDescent="0.25">
      <c r="A105" s="8" t="s">
        <v>328</v>
      </c>
      <c r="B105" s="8" t="s">
        <v>290</v>
      </c>
      <c r="D105" s="14"/>
      <c r="E105" s="15"/>
    </row>
    <row r="106" spans="1:5" x14ac:dyDescent="0.25">
      <c r="A106" s="8" t="s">
        <v>329</v>
      </c>
      <c r="B106" s="8" t="s">
        <v>318</v>
      </c>
      <c r="D106" s="14"/>
      <c r="E106" s="15"/>
    </row>
    <row r="107" spans="1:5" x14ac:dyDescent="0.25">
      <c r="A107" s="8" t="s">
        <v>329</v>
      </c>
      <c r="B107" s="8" t="s">
        <v>330</v>
      </c>
      <c r="D107" s="14"/>
      <c r="E107" s="15"/>
    </row>
    <row r="108" spans="1:5" x14ac:dyDescent="0.25">
      <c r="A108" s="8" t="s">
        <v>329</v>
      </c>
      <c r="B108" s="8" t="s">
        <v>289</v>
      </c>
      <c r="D108" s="14"/>
      <c r="E108" s="15"/>
    </row>
    <row r="109" spans="1:5" x14ac:dyDescent="0.25">
      <c r="A109" s="8" t="s">
        <v>329</v>
      </c>
      <c r="B109" s="8" t="s">
        <v>290</v>
      </c>
      <c r="D109" s="14"/>
      <c r="E109" s="15"/>
    </row>
    <row r="110" spans="1:5" x14ac:dyDescent="0.25">
      <c r="A110" s="8" t="s">
        <v>331</v>
      </c>
      <c r="B110" s="8" t="s">
        <v>318</v>
      </c>
      <c r="D110" s="14"/>
      <c r="E110" s="15"/>
    </row>
    <row r="111" spans="1:5" x14ac:dyDescent="0.25">
      <c r="A111" s="8" t="s">
        <v>331</v>
      </c>
      <c r="B111" s="8" t="s">
        <v>330</v>
      </c>
      <c r="D111" s="14"/>
      <c r="E111" s="15"/>
    </row>
    <row r="112" spans="1:5" x14ac:dyDescent="0.25">
      <c r="A112" s="8" t="s">
        <v>331</v>
      </c>
      <c r="B112" s="8" t="s">
        <v>289</v>
      </c>
      <c r="D112" s="14"/>
      <c r="E112" s="15"/>
    </row>
    <row r="113" spans="1:5" x14ac:dyDescent="0.25">
      <c r="A113" s="8" t="s">
        <v>331</v>
      </c>
      <c r="B113" s="8" t="s">
        <v>290</v>
      </c>
      <c r="D113" s="14"/>
      <c r="E113" s="15"/>
    </row>
    <row r="114" spans="1:5" x14ac:dyDescent="0.25">
      <c r="A114" s="8" t="s">
        <v>332</v>
      </c>
      <c r="B114" s="8" t="s">
        <v>318</v>
      </c>
      <c r="D114" s="14"/>
      <c r="E114" s="15"/>
    </row>
    <row r="115" spans="1:5" x14ac:dyDescent="0.25">
      <c r="A115" s="8" t="s">
        <v>332</v>
      </c>
      <c r="B115" s="8" t="s">
        <v>330</v>
      </c>
      <c r="D115" s="14"/>
      <c r="E115" s="15"/>
    </row>
    <row r="116" spans="1:5" x14ac:dyDescent="0.25">
      <c r="A116" s="8" t="s">
        <v>332</v>
      </c>
      <c r="B116" s="8" t="s">
        <v>289</v>
      </c>
      <c r="D116" s="14"/>
      <c r="E116" s="15"/>
    </row>
    <row r="117" spans="1:5" x14ac:dyDescent="0.25">
      <c r="A117" s="8" t="s">
        <v>332</v>
      </c>
      <c r="B117" s="8" t="s">
        <v>290</v>
      </c>
      <c r="D117" s="14"/>
      <c r="E117" s="15"/>
    </row>
    <row r="118" spans="1:5" x14ac:dyDescent="0.25">
      <c r="A118" s="8" t="s">
        <v>333</v>
      </c>
      <c r="B118" s="8" t="s">
        <v>318</v>
      </c>
      <c r="D118" s="14"/>
      <c r="E118" s="15"/>
    </row>
    <row r="119" spans="1:5" x14ac:dyDescent="0.25">
      <c r="A119" s="8" t="s">
        <v>333</v>
      </c>
      <c r="B119" s="8" t="s">
        <v>330</v>
      </c>
      <c r="D119" s="14"/>
      <c r="E119" s="15"/>
    </row>
    <row r="120" spans="1:5" x14ac:dyDescent="0.25">
      <c r="A120" s="8" t="s">
        <v>333</v>
      </c>
      <c r="B120" s="8" t="s">
        <v>289</v>
      </c>
      <c r="D120" s="14"/>
      <c r="E120" s="15"/>
    </row>
    <row r="121" spans="1:5" x14ac:dyDescent="0.25">
      <c r="A121" s="8" t="s">
        <v>333</v>
      </c>
      <c r="B121" s="8" t="s">
        <v>290</v>
      </c>
      <c r="D121" s="14"/>
      <c r="E121" s="15"/>
    </row>
    <row r="122" spans="1:5" x14ac:dyDescent="0.25">
      <c r="A122" s="8" t="s">
        <v>334</v>
      </c>
      <c r="B122" s="8" t="s">
        <v>318</v>
      </c>
      <c r="D122" s="14"/>
      <c r="E122" s="15"/>
    </row>
    <row r="123" spans="1:5" x14ac:dyDescent="0.25">
      <c r="A123" s="8" t="s">
        <v>334</v>
      </c>
      <c r="B123" s="8" t="s">
        <v>330</v>
      </c>
      <c r="D123" s="14"/>
      <c r="E123" s="15"/>
    </row>
    <row r="124" spans="1:5" x14ac:dyDescent="0.25">
      <c r="A124" s="8" t="s">
        <v>334</v>
      </c>
      <c r="B124" s="8" t="s">
        <v>289</v>
      </c>
      <c r="D124" s="14"/>
      <c r="E124" s="15"/>
    </row>
    <row r="125" spans="1:5" x14ac:dyDescent="0.25">
      <c r="A125" s="8" t="s">
        <v>334</v>
      </c>
      <c r="B125" s="8" t="s">
        <v>290</v>
      </c>
      <c r="D125" s="14"/>
      <c r="E125" s="15"/>
    </row>
    <row r="126" spans="1:5" x14ac:dyDescent="0.25">
      <c r="A126" s="8" t="s">
        <v>335</v>
      </c>
      <c r="B126" s="8" t="s">
        <v>289</v>
      </c>
      <c r="D126" s="14"/>
      <c r="E126" s="15"/>
    </row>
    <row r="127" spans="1:5" x14ac:dyDescent="0.25">
      <c r="A127" s="8" t="s">
        <v>335</v>
      </c>
      <c r="B127" s="8" t="s">
        <v>290</v>
      </c>
      <c r="D127" s="14"/>
      <c r="E127" s="15"/>
    </row>
    <row r="128" spans="1:5" x14ac:dyDescent="0.25">
      <c r="A128" s="8" t="s">
        <v>335</v>
      </c>
      <c r="B128" s="8" t="s">
        <v>336</v>
      </c>
      <c r="D128" s="14"/>
      <c r="E128" s="15"/>
    </row>
    <row r="129" spans="1:5" x14ac:dyDescent="0.25">
      <c r="A129" s="8" t="s">
        <v>335</v>
      </c>
      <c r="B129" s="8" t="s">
        <v>296</v>
      </c>
      <c r="D129" s="14"/>
      <c r="E129" s="15"/>
    </row>
    <row r="130" spans="1:5" x14ac:dyDescent="0.25">
      <c r="A130" s="8" t="s">
        <v>337</v>
      </c>
      <c r="B130" s="8" t="s">
        <v>336</v>
      </c>
      <c r="D130" s="14"/>
      <c r="E130" s="15"/>
    </row>
    <row r="131" spans="1:5" x14ac:dyDescent="0.25">
      <c r="A131" s="8" t="s">
        <v>337</v>
      </c>
      <c r="B131" s="8" t="s">
        <v>289</v>
      </c>
      <c r="D131" s="14"/>
      <c r="E131" s="15"/>
    </row>
    <row r="132" spans="1:5" x14ac:dyDescent="0.25">
      <c r="A132" s="8" t="s">
        <v>337</v>
      </c>
      <c r="B132" s="8" t="s">
        <v>290</v>
      </c>
      <c r="D132" s="14"/>
      <c r="E132" s="15"/>
    </row>
    <row r="133" spans="1:5" x14ac:dyDescent="0.25">
      <c r="A133" s="8" t="s">
        <v>337</v>
      </c>
      <c r="B133" s="8" t="s">
        <v>338</v>
      </c>
      <c r="D133" s="14"/>
      <c r="E133" s="15"/>
    </row>
    <row r="134" spans="1:5" x14ac:dyDescent="0.25">
      <c r="A134" s="8" t="s">
        <v>339</v>
      </c>
      <c r="B134" s="8" t="s">
        <v>336</v>
      </c>
      <c r="D134" s="14"/>
      <c r="E134" s="15"/>
    </row>
    <row r="135" spans="1:5" x14ac:dyDescent="0.25">
      <c r="A135" s="8" t="s">
        <v>339</v>
      </c>
      <c r="B135" s="8" t="s">
        <v>289</v>
      </c>
      <c r="D135" s="14"/>
      <c r="E135" s="15"/>
    </row>
    <row r="136" spans="1:5" x14ac:dyDescent="0.25">
      <c r="A136" s="8" t="s">
        <v>339</v>
      </c>
      <c r="B136" s="8" t="s">
        <v>290</v>
      </c>
      <c r="D136" s="14"/>
      <c r="E136" s="15"/>
    </row>
    <row r="137" spans="1:5" x14ac:dyDescent="0.25">
      <c r="A137" s="8" t="s">
        <v>339</v>
      </c>
      <c r="B137" s="8" t="s">
        <v>340</v>
      </c>
      <c r="D137" s="14"/>
      <c r="E137" s="15"/>
    </row>
    <row r="138" spans="1:5" x14ac:dyDescent="0.25">
      <c r="A138" s="8" t="s">
        <v>341</v>
      </c>
      <c r="B138" s="8" t="s">
        <v>336</v>
      </c>
      <c r="D138" s="14"/>
      <c r="E138" s="15"/>
    </row>
    <row r="139" spans="1:5" x14ac:dyDescent="0.25">
      <c r="A139" s="8" t="s">
        <v>341</v>
      </c>
      <c r="B139" s="8" t="s">
        <v>289</v>
      </c>
      <c r="D139" s="14"/>
      <c r="E139" s="15"/>
    </row>
    <row r="140" spans="1:5" x14ac:dyDescent="0.25">
      <c r="A140" s="8" t="s">
        <v>341</v>
      </c>
      <c r="B140" s="8" t="s">
        <v>290</v>
      </c>
      <c r="D140" s="14"/>
      <c r="E140" s="15"/>
    </row>
    <row r="141" spans="1:5" x14ac:dyDescent="0.25">
      <c r="A141" s="8" t="s">
        <v>341</v>
      </c>
      <c r="B141" s="8" t="s">
        <v>340</v>
      </c>
      <c r="D141" s="14"/>
      <c r="E141" s="15"/>
    </row>
    <row r="142" spans="1:5" x14ac:dyDescent="0.25">
      <c r="A142" s="8" t="s">
        <v>342</v>
      </c>
      <c r="B142" s="8" t="s">
        <v>289</v>
      </c>
      <c r="D142" s="14"/>
      <c r="E142" s="15"/>
    </row>
    <row r="143" spans="1:5" x14ac:dyDescent="0.25">
      <c r="A143" s="8" t="s">
        <v>342</v>
      </c>
      <c r="B143" s="8" t="s">
        <v>290</v>
      </c>
      <c r="D143" s="14"/>
      <c r="E143" s="15"/>
    </row>
    <row r="144" spans="1:5" x14ac:dyDescent="0.25">
      <c r="A144" s="8" t="s">
        <v>342</v>
      </c>
      <c r="B144" s="8" t="s">
        <v>343</v>
      </c>
      <c r="D144" s="14"/>
      <c r="E144" s="15"/>
    </row>
    <row r="145" spans="1:5" x14ac:dyDescent="0.25">
      <c r="A145" s="8" t="s">
        <v>342</v>
      </c>
      <c r="B145" s="8" t="s">
        <v>340</v>
      </c>
      <c r="D145" s="14"/>
      <c r="E145" s="15"/>
    </row>
    <row r="146" spans="1:5" x14ac:dyDescent="0.25">
      <c r="A146" s="8" t="s">
        <v>344</v>
      </c>
      <c r="B146" s="8" t="s">
        <v>345</v>
      </c>
      <c r="D146" s="14"/>
      <c r="E146" s="15"/>
    </row>
    <row r="147" spans="1:5" x14ac:dyDescent="0.25">
      <c r="A147" s="8" t="s">
        <v>344</v>
      </c>
      <c r="B147" s="8" t="s">
        <v>346</v>
      </c>
      <c r="D147" s="14"/>
      <c r="E147" s="15"/>
    </row>
    <row r="148" spans="1:5" x14ac:dyDescent="0.25">
      <c r="A148" s="8" t="s">
        <v>344</v>
      </c>
      <c r="B148" s="8" t="s">
        <v>347</v>
      </c>
      <c r="D148" s="14"/>
      <c r="E148" s="15"/>
    </row>
    <row r="149" spans="1:5" x14ac:dyDescent="0.25">
      <c r="A149" s="8" t="s">
        <v>344</v>
      </c>
      <c r="B149" s="8" t="s">
        <v>290</v>
      </c>
      <c r="D149" s="14"/>
      <c r="E149" s="15"/>
    </row>
    <row r="150" spans="1:5" x14ac:dyDescent="0.25">
      <c r="A150" s="8" t="s">
        <v>348</v>
      </c>
      <c r="B150" s="8" t="s">
        <v>346</v>
      </c>
      <c r="D150" s="14"/>
      <c r="E150" s="15"/>
    </row>
    <row r="151" spans="1:5" x14ac:dyDescent="0.25">
      <c r="A151" s="8" t="s">
        <v>348</v>
      </c>
      <c r="B151" s="8" t="s">
        <v>349</v>
      </c>
      <c r="D151" s="14"/>
      <c r="E151" s="15"/>
    </row>
    <row r="152" spans="1:5" x14ac:dyDescent="0.25">
      <c r="A152" s="8" t="s">
        <v>348</v>
      </c>
      <c r="B152" s="8" t="s">
        <v>290</v>
      </c>
      <c r="D152" s="14"/>
      <c r="E152" s="15"/>
    </row>
    <row r="153" spans="1:5" x14ac:dyDescent="0.25">
      <c r="A153" s="8" t="s">
        <v>348</v>
      </c>
      <c r="B153" s="8" t="s">
        <v>350</v>
      </c>
      <c r="D153" s="14"/>
      <c r="E153" s="15"/>
    </row>
    <row r="154" spans="1:5" x14ac:dyDescent="0.25">
      <c r="A154" s="8" t="s">
        <v>351</v>
      </c>
      <c r="B154" s="8" t="s">
        <v>349</v>
      </c>
      <c r="D154" s="14"/>
      <c r="E154" s="15"/>
    </row>
    <row r="155" spans="1:5" x14ac:dyDescent="0.25">
      <c r="A155" s="8" t="s">
        <v>351</v>
      </c>
      <c r="B155" s="8" t="s">
        <v>290</v>
      </c>
      <c r="D155" s="14"/>
      <c r="E155" s="15"/>
    </row>
    <row r="156" spans="1:5" x14ac:dyDescent="0.25">
      <c r="A156" s="8" t="s">
        <v>351</v>
      </c>
      <c r="B156" s="8" t="s">
        <v>352</v>
      </c>
      <c r="D156" s="14"/>
      <c r="E156" s="15"/>
    </row>
    <row r="157" spans="1:5" x14ac:dyDescent="0.25">
      <c r="A157" s="8" t="s">
        <v>351</v>
      </c>
      <c r="B157" s="8" t="s">
        <v>350</v>
      </c>
      <c r="D157" s="14"/>
      <c r="E157" s="15"/>
    </row>
    <row r="158" spans="1:5" x14ac:dyDescent="0.25">
      <c r="A158" s="8" t="s">
        <v>353</v>
      </c>
      <c r="B158" s="8" t="s">
        <v>349</v>
      </c>
      <c r="D158" s="14"/>
      <c r="E158" s="15"/>
    </row>
    <row r="159" spans="1:5" x14ac:dyDescent="0.25">
      <c r="A159" s="8" t="s">
        <v>353</v>
      </c>
      <c r="B159" s="8" t="s">
        <v>290</v>
      </c>
      <c r="D159" s="14"/>
      <c r="E159" s="15"/>
    </row>
    <row r="160" spans="1:5" x14ac:dyDescent="0.25">
      <c r="A160" s="8" t="s">
        <v>353</v>
      </c>
      <c r="B160" s="8" t="s">
        <v>352</v>
      </c>
      <c r="D160" s="14"/>
      <c r="E160" s="15"/>
    </row>
    <row r="161" spans="1:5" x14ac:dyDescent="0.25">
      <c r="A161" s="8" t="s">
        <v>353</v>
      </c>
      <c r="B161" s="8" t="s">
        <v>350</v>
      </c>
      <c r="D161" s="14"/>
      <c r="E161" s="15"/>
    </row>
    <row r="162" spans="1:5" x14ac:dyDescent="0.25">
      <c r="A162" s="8" t="s">
        <v>354</v>
      </c>
      <c r="B162" s="8" t="s">
        <v>349</v>
      </c>
      <c r="D162" s="14"/>
      <c r="E162" s="15"/>
    </row>
    <row r="163" spans="1:5" x14ac:dyDescent="0.25">
      <c r="A163" s="8" t="s">
        <v>354</v>
      </c>
      <c r="B163" s="8" t="s">
        <v>290</v>
      </c>
      <c r="D163" s="14"/>
      <c r="E163" s="15"/>
    </row>
    <row r="164" spans="1:5" x14ac:dyDescent="0.25">
      <c r="A164" s="8" t="s">
        <v>354</v>
      </c>
      <c r="B164" s="8" t="s">
        <v>352</v>
      </c>
      <c r="D164" s="14"/>
      <c r="E164" s="15"/>
    </row>
    <row r="165" spans="1:5" x14ac:dyDescent="0.25">
      <c r="A165" s="8" t="s">
        <v>354</v>
      </c>
      <c r="B165" s="8" t="s">
        <v>350</v>
      </c>
      <c r="D165" s="14"/>
      <c r="E165" s="15"/>
    </row>
    <row r="166" spans="1:5" x14ac:dyDescent="0.25">
      <c r="A166" s="8" t="s">
        <v>355</v>
      </c>
      <c r="B166" s="8" t="s">
        <v>349</v>
      </c>
      <c r="D166" s="14"/>
      <c r="E166" s="15"/>
    </row>
    <row r="167" spans="1:5" x14ac:dyDescent="0.25">
      <c r="A167" s="8" t="s">
        <v>355</v>
      </c>
      <c r="B167" s="8" t="s">
        <v>290</v>
      </c>
      <c r="D167" s="14"/>
      <c r="E167" s="15"/>
    </row>
    <row r="168" spans="1:5" x14ac:dyDescent="0.25">
      <c r="A168" s="8" t="s">
        <v>355</v>
      </c>
      <c r="B168" s="8" t="s">
        <v>356</v>
      </c>
      <c r="D168" s="14"/>
      <c r="E168" s="15"/>
    </row>
    <row r="169" spans="1:5" x14ac:dyDescent="0.25">
      <c r="A169" s="8" t="s">
        <v>355</v>
      </c>
      <c r="B169" s="8" t="s">
        <v>352</v>
      </c>
      <c r="D169" s="14"/>
      <c r="E169" s="15"/>
    </row>
    <row r="170" spans="1:5" x14ac:dyDescent="0.25">
      <c r="A170" s="8" t="s">
        <v>357</v>
      </c>
      <c r="B170" s="8" t="s">
        <v>356</v>
      </c>
      <c r="D170" s="14"/>
      <c r="E170" s="15"/>
    </row>
    <row r="171" spans="1:5" x14ac:dyDescent="0.25">
      <c r="A171" s="8" t="s">
        <v>357</v>
      </c>
      <c r="B171" s="8" t="s">
        <v>358</v>
      </c>
      <c r="D171" s="14"/>
      <c r="E171" s="15"/>
    </row>
    <row r="172" spans="1:5" x14ac:dyDescent="0.25">
      <c r="A172" s="8" t="s">
        <v>357</v>
      </c>
      <c r="B172" s="8" t="s">
        <v>349</v>
      </c>
      <c r="D172" s="14"/>
      <c r="E172" s="15"/>
    </row>
    <row r="173" spans="1:5" x14ac:dyDescent="0.25">
      <c r="A173" s="8" t="s">
        <v>357</v>
      </c>
      <c r="B173" s="8" t="s">
        <v>290</v>
      </c>
      <c r="D173" s="14"/>
      <c r="E173" s="15"/>
    </row>
    <row r="174" spans="1:5" x14ac:dyDescent="0.25">
      <c r="A174" s="8" t="s">
        <v>359</v>
      </c>
      <c r="B174" s="8" t="s">
        <v>356</v>
      </c>
      <c r="D174" s="14"/>
      <c r="E174" s="15"/>
    </row>
    <row r="175" spans="1:5" x14ac:dyDescent="0.25">
      <c r="A175" s="8" t="s">
        <v>359</v>
      </c>
      <c r="B175" s="8" t="s">
        <v>358</v>
      </c>
      <c r="D175" s="14"/>
      <c r="E175" s="15"/>
    </row>
    <row r="176" spans="1:5" x14ac:dyDescent="0.25">
      <c r="A176" s="8" t="s">
        <v>359</v>
      </c>
      <c r="B176" s="8" t="s">
        <v>349</v>
      </c>
      <c r="D176" s="14"/>
      <c r="E176" s="15"/>
    </row>
    <row r="177" spans="1:5" x14ac:dyDescent="0.25">
      <c r="A177" s="8" t="s">
        <v>359</v>
      </c>
      <c r="B177" s="8" t="s">
        <v>290</v>
      </c>
      <c r="D177" s="14"/>
      <c r="E177" s="15"/>
    </row>
    <row r="178" spans="1:5" x14ac:dyDescent="0.25">
      <c r="A178" s="8" t="s">
        <v>360</v>
      </c>
      <c r="B178" s="8" t="s">
        <v>358</v>
      </c>
      <c r="D178" s="14"/>
      <c r="E178" s="15"/>
    </row>
    <row r="179" spans="1:5" x14ac:dyDescent="0.25">
      <c r="A179" s="8" t="s">
        <v>360</v>
      </c>
      <c r="B179" s="8" t="s">
        <v>349</v>
      </c>
      <c r="D179" s="14"/>
      <c r="E179" s="15"/>
    </row>
    <row r="180" spans="1:5" x14ac:dyDescent="0.25">
      <c r="A180" s="8" t="s">
        <v>360</v>
      </c>
      <c r="B180" s="8" t="s">
        <v>290</v>
      </c>
      <c r="D180" s="14"/>
      <c r="E180" s="15"/>
    </row>
    <row r="181" spans="1:5" x14ac:dyDescent="0.25">
      <c r="A181" s="8" t="s">
        <v>360</v>
      </c>
      <c r="B181" s="8" t="s">
        <v>361</v>
      </c>
      <c r="D181" s="14"/>
      <c r="E181" s="15"/>
    </row>
    <row r="182" spans="1:5" x14ac:dyDescent="0.25">
      <c r="A182" s="8" t="s">
        <v>362</v>
      </c>
      <c r="B182" s="8" t="s">
        <v>363</v>
      </c>
      <c r="D182" s="14"/>
      <c r="E182" s="15"/>
    </row>
    <row r="183" spans="1:5" x14ac:dyDescent="0.25">
      <c r="A183" s="8" t="s">
        <v>362</v>
      </c>
      <c r="B183" s="8" t="s">
        <v>349</v>
      </c>
      <c r="D183" s="14"/>
      <c r="E183" s="15"/>
    </row>
    <row r="184" spans="1:5" x14ac:dyDescent="0.25">
      <c r="A184" s="8" t="s">
        <v>362</v>
      </c>
      <c r="B184" s="8" t="s">
        <v>290</v>
      </c>
      <c r="D184" s="14"/>
      <c r="E184" s="15"/>
    </row>
    <row r="185" spans="1:5" x14ac:dyDescent="0.25">
      <c r="A185" s="8" t="s">
        <v>362</v>
      </c>
      <c r="B185" s="8" t="s">
        <v>364</v>
      </c>
      <c r="D185" s="14"/>
      <c r="E185" s="15"/>
    </row>
    <row r="186" spans="1:5" x14ac:dyDescent="0.25">
      <c r="A186" s="8" t="s">
        <v>365</v>
      </c>
      <c r="B186" s="8" t="s">
        <v>366</v>
      </c>
      <c r="D186" s="14"/>
      <c r="E186" s="15"/>
    </row>
    <row r="187" spans="1:5" x14ac:dyDescent="0.25">
      <c r="A187" s="8" t="s">
        <v>365</v>
      </c>
      <c r="B187" s="8" t="s">
        <v>290</v>
      </c>
      <c r="D187" s="14"/>
      <c r="E187" s="15"/>
    </row>
    <row r="188" spans="1:5" x14ac:dyDescent="0.25">
      <c r="A188" s="8" t="s">
        <v>367</v>
      </c>
      <c r="B188" s="8" t="s">
        <v>366</v>
      </c>
      <c r="D188" s="14"/>
      <c r="E188" s="15"/>
    </row>
    <row r="189" spans="1:5" x14ac:dyDescent="0.25">
      <c r="A189" s="8" t="s">
        <v>367</v>
      </c>
      <c r="B189" s="8" t="s">
        <v>368</v>
      </c>
      <c r="D189" s="14"/>
      <c r="E189" s="15"/>
    </row>
    <row r="190" spans="1:5" x14ac:dyDescent="0.25">
      <c r="A190" s="8" t="s">
        <v>367</v>
      </c>
      <c r="B190" s="8" t="s">
        <v>369</v>
      </c>
      <c r="D190" s="14"/>
      <c r="E190" s="15"/>
    </row>
    <row r="191" spans="1:5" x14ac:dyDescent="0.25">
      <c r="A191" s="8" t="s">
        <v>367</v>
      </c>
      <c r="B191" s="8" t="s">
        <v>290</v>
      </c>
      <c r="D191" s="14"/>
      <c r="E191" s="15"/>
    </row>
    <row r="192" spans="1:5" x14ac:dyDescent="0.25">
      <c r="A192" s="8" t="s">
        <v>370</v>
      </c>
      <c r="B192" s="8" t="s">
        <v>371</v>
      </c>
      <c r="D192" s="14"/>
      <c r="E192" s="15"/>
    </row>
    <row r="193" spans="1:5" x14ac:dyDescent="0.25">
      <c r="A193" s="8" t="s">
        <v>370</v>
      </c>
      <c r="B193" s="8" t="s">
        <v>290</v>
      </c>
      <c r="D193" s="14"/>
      <c r="E193" s="15"/>
    </row>
    <row r="194" spans="1:5" x14ac:dyDescent="0.25">
      <c r="A194" s="8" t="s">
        <v>372</v>
      </c>
      <c r="B194" s="8" t="s">
        <v>366</v>
      </c>
      <c r="D194" s="14"/>
      <c r="E194" s="15"/>
    </row>
    <row r="195" spans="1:5" x14ac:dyDescent="0.25">
      <c r="A195" s="8" t="s">
        <v>372</v>
      </c>
      <c r="B195" s="8" t="s">
        <v>368</v>
      </c>
      <c r="D195" s="14"/>
      <c r="E195" s="15"/>
    </row>
    <row r="196" spans="1:5" x14ac:dyDescent="0.25">
      <c r="A196" s="8" t="s">
        <v>372</v>
      </c>
      <c r="B196" s="8" t="s">
        <v>369</v>
      </c>
      <c r="D196" s="14"/>
      <c r="E196" s="15"/>
    </row>
    <row r="197" spans="1:5" x14ac:dyDescent="0.25">
      <c r="A197" s="8" t="s">
        <v>372</v>
      </c>
      <c r="B197" s="8" t="s">
        <v>290</v>
      </c>
      <c r="D197" s="14"/>
      <c r="E197" s="15"/>
    </row>
    <row r="198" spans="1:5" x14ac:dyDescent="0.25">
      <c r="A198" s="8" t="s">
        <v>316</v>
      </c>
      <c r="B198" s="8" t="s">
        <v>289</v>
      </c>
      <c r="D198" s="14"/>
      <c r="E198" s="15"/>
    </row>
    <row r="199" spans="1:5" x14ac:dyDescent="0.25">
      <c r="A199" s="8" t="s">
        <v>312</v>
      </c>
      <c r="B199" s="8" t="s">
        <v>289</v>
      </c>
      <c r="D199" s="14"/>
      <c r="E199" s="15"/>
    </row>
    <row r="200" spans="1:5" x14ac:dyDescent="0.25">
      <c r="A200" s="8" t="s">
        <v>305</v>
      </c>
      <c r="B200" s="8" t="s">
        <v>289</v>
      </c>
      <c r="D200" s="14"/>
      <c r="E200" s="15"/>
    </row>
    <row r="201" spans="1:5" x14ac:dyDescent="0.25">
      <c r="A201" s="8" t="s">
        <v>310</v>
      </c>
      <c r="B201" s="8" t="s">
        <v>289</v>
      </c>
      <c r="D201" s="14"/>
      <c r="E201" s="15"/>
    </row>
    <row r="202" spans="1:5" x14ac:dyDescent="0.25">
      <c r="A202" s="8" t="s">
        <v>309</v>
      </c>
      <c r="B202" s="8" t="s">
        <v>289</v>
      </c>
      <c r="D202" s="14"/>
      <c r="E202" s="15"/>
    </row>
    <row r="203" spans="1:5" x14ac:dyDescent="0.25">
      <c r="A203" s="8" t="s">
        <v>297</v>
      </c>
      <c r="B203" s="8" t="s">
        <v>289</v>
      </c>
      <c r="D203" s="14"/>
      <c r="E203" s="15"/>
    </row>
    <row r="204" spans="1:5" x14ac:dyDescent="0.25">
      <c r="A204" s="8" t="s">
        <v>304</v>
      </c>
      <c r="B204" s="8" t="s">
        <v>289</v>
      </c>
      <c r="D204" s="14"/>
      <c r="E204" s="15"/>
    </row>
    <row r="205" spans="1:5" x14ac:dyDescent="0.25">
      <c r="A205" s="8" t="s">
        <v>302</v>
      </c>
      <c r="B205" s="8" t="s">
        <v>289</v>
      </c>
      <c r="D205" s="14"/>
      <c r="E205" s="15"/>
    </row>
    <row r="206" spans="1:5" x14ac:dyDescent="0.25">
      <c r="A206" s="8" t="s">
        <v>308</v>
      </c>
      <c r="B206" s="8" t="s">
        <v>289</v>
      </c>
      <c r="D206" s="14"/>
      <c r="E206" s="15"/>
    </row>
    <row r="207" spans="1:5" x14ac:dyDescent="0.25">
      <c r="A207" s="8" t="s">
        <v>306</v>
      </c>
      <c r="B207" s="8" t="s">
        <v>289</v>
      </c>
      <c r="D207" s="14"/>
      <c r="E207" s="15"/>
    </row>
    <row r="208" spans="1:5" x14ac:dyDescent="0.25">
      <c r="A208" s="8" t="s">
        <v>314</v>
      </c>
      <c r="B208" s="8" t="s">
        <v>289</v>
      </c>
      <c r="D208" s="14"/>
      <c r="E208" s="15"/>
    </row>
    <row r="209" spans="1:5" x14ac:dyDescent="0.25">
      <c r="A209" s="8" t="s">
        <v>315</v>
      </c>
      <c r="B209" s="8" t="s">
        <v>289</v>
      </c>
      <c r="D209" s="14"/>
      <c r="E209" s="15"/>
    </row>
    <row r="210" spans="1:5" x14ac:dyDescent="0.25">
      <c r="A210" s="8" t="s">
        <v>329</v>
      </c>
      <c r="B210" s="8" t="s">
        <v>299</v>
      </c>
      <c r="D210" s="14"/>
      <c r="E210" s="15"/>
    </row>
    <row r="211" spans="1:5" x14ac:dyDescent="0.25">
      <c r="A211" s="8" t="s">
        <v>331</v>
      </c>
      <c r="B211" s="8" t="s">
        <v>299</v>
      </c>
      <c r="D211" s="14"/>
      <c r="E211" s="15"/>
    </row>
    <row r="212" spans="1:5" x14ac:dyDescent="0.25">
      <c r="A212" s="8" t="s">
        <v>324</v>
      </c>
      <c r="B212" s="8" t="s">
        <v>299</v>
      </c>
      <c r="D212" s="14"/>
      <c r="E212" s="15"/>
    </row>
    <row r="213" spans="1:5" x14ac:dyDescent="0.25">
      <c r="A213" s="8" t="s">
        <v>328</v>
      </c>
      <c r="B213" s="8" t="s">
        <v>299</v>
      </c>
      <c r="D213" s="14"/>
      <c r="E213" s="15"/>
    </row>
    <row r="214" spans="1:5" x14ac:dyDescent="0.25">
      <c r="A214" s="8" t="s">
        <v>335</v>
      </c>
      <c r="B214" s="8" t="s">
        <v>299</v>
      </c>
      <c r="D214" s="14"/>
      <c r="E214" s="15"/>
    </row>
    <row r="215" spans="1:5" x14ac:dyDescent="0.25">
      <c r="A215" s="8" t="s">
        <v>320</v>
      </c>
      <c r="B215" s="8" t="s">
        <v>299</v>
      </c>
      <c r="D215" s="14"/>
      <c r="E215" s="15"/>
    </row>
    <row r="216" spans="1:5" x14ac:dyDescent="0.25">
      <c r="A216" s="8" t="s">
        <v>317</v>
      </c>
      <c r="B216" s="8" t="s">
        <v>299</v>
      </c>
      <c r="D216" s="14"/>
      <c r="E216" s="15"/>
    </row>
    <row r="217" spans="1:5" x14ac:dyDescent="0.25">
      <c r="A217" s="8" t="s">
        <v>325</v>
      </c>
      <c r="B217" s="8" t="s">
        <v>299</v>
      </c>
      <c r="D217" s="14"/>
      <c r="E217" s="15"/>
    </row>
    <row r="218" spans="1:5" x14ac:dyDescent="0.25">
      <c r="A218" s="8" t="s">
        <v>332</v>
      </c>
      <c r="B218" s="8" t="s">
        <v>299</v>
      </c>
      <c r="D218" s="14"/>
      <c r="E218" s="15"/>
    </row>
    <row r="219" spans="1:5" x14ac:dyDescent="0.25">
      <c r="A219" s="8" t="s">
        <v>339</v>
      </c>
      <c r="B219" s="8" t="s">
        <v>301</v>
      </c>
      <c r="D219" s="14"/>
      <c r="E219" s="15"/>
    </row>
    <row r="220" spans="1:5" x14ac:dyDescent="0.25">
      <c r="A220" s="8" t="s">
        <v>326</v>
      </c>
      <c r="B220" s="8" t="s">
        <v>301</v>
      </c>
      <c r="D220" s="14"/>
      <c r="E220" s="15"/>
    </row>
    <row r="221" spans="1:5" x14ac:dyDescent="0.25">
      <c r="A221" s="8" t="s">
        <v>334</v>
      </c>
      <c r="B221" s="8" t="s">
        <v>301</v>
      </c>
      <c r="D221" s="14"/>
      <c r="E221" s="15"/>
    </row>
    <row r="222" spans="1:5" x14ac:dyDescent="0.25">
      <c r="A222" s="8" t="s">
        <v>322</v>
      </c>
      <c r="B222" s="8" t="s">
        <v>301</v>
      </c>
      <c r="D222" s="14"/>
      <c r="E222" s="15"/>
    </row>
    <row r="223" spans="1:5" x14ac:dyDescent="0.25">
      <c r="A223" s="8" t="s">
        <v>321</v>
      </c>
      <c r="B223" s="8" t="s">
        <v>301</v>
      </c>
      <c r="D223" s="14"/>
      <c r="E223" s="15"/>
    </row>
    <row r="224" spans="1:5" x14ac:dyDescent="0.25">
      <c r="A224" s="8" t="s">
        <v>344</v>
      </c>
      <c r="B224" s="8" t="s">
        <v>301</v>
      </c>
      <c r="D224" s="14"/>
      <c r="E224" s="15"/>
    </row>
    <row r="225" spans="1:5" x14ac:dyDescent="0.25">
      <c r="A225" s="8" t="s">
        <v>333</v>
      </c>
      <c r="B225" s="8" t="s">
        <v>301</v>
      </c>
      <c r="D225" s="14"/>
      <c r="E225" s="15"/>
    </row>
    <row r="226" spans="1:5" x14ac:dyDescent="0.25">
      <c r="A226" s="8" t="s">
        <v>351</v>
      </c>
      <c r="B226" s="8" t="s">
        <v>301</v>
      </c>
      <c r="D226" s="14"/>
      <c r="E226" s="15"/>
    </row>
    <row r="227" spans="1:5" x14ac:dyDescent="0.25">
      <c r="A227" s="8" t="s">
        <v>348</v>
      </c>
      <c r="B227" s="8" t="s">
        <v>301</v>
      </c>
      <c r="D227" s="14"/>
      <c r="E227" s="15"/>
    </row>
    <row r="228" spans="1:5" x14ac:dyDescent="0.25">
      <c r="A228" s="8" t="s">
        <v>354</v>
      </c>
      <c r="B228" s="8" t="s">
        <v>301</v>
      </c>
      <c r="D228" s="14"/>
      <c r="E228" s="15"/>
    </row>
    <row r="229" spans="1:5" x14ac:dyDescent="0.25">
      <c r="A229" s="8" t="s">
        <v>372</v>
      </c>
      <c r="B229" s="8" t="s">
        <v>307</v>
      </c>
      <c r="D229" s="14"/>
      <c r="E229" s="15"/>
    </row>
    <row r="230" spans="1:5" x14ac:dyDescent="0.25">
      <c r="A230" s="8" t="s">
        <v>337</v>
      </c>
      <c r="B230" s="8" t="s">
        <v>307</v>
      </c>
      <c r="D230" s="14"/>
      <c r="E230" s="15"/>
    </row>
    <row r="231" spans="1:5" x14ac:dyDescent="0.25">
      <c r="A231" s="8" t="s">
        <v>362</v>
      </c>
      <c r="B231" s="8" t="s">
        <v>307</v>
      </c>
      <c r="D231" s="14"/>
      <c r="E231" s="15"/>
    </row>
    <row r="232" spans="1:5" x14ac:dyDescent="0.25">
      <c r="A232" s="8" t="s">
        <v>342</v>
      </c>
      <c r="B232" s="8" t="s">
        <v>307</v>
      </c>
      <c r="D232" s="14"/>
      <c r="E232" s="15"/>
    </row>
    <row r="233" spans="1:5" x14ac:dyDescent="0.25">
      <c r="A233" s="8" t="s">
        <v>359</v>
      </c>
      <c r="B233" s="8" t="s">
        <v>307</v>
      </c>
      <c r="D233" s="14"/>
      <c r="E233" s="15"/>
    </row>
    <row r="234" spans="1:5" x14ac:dyDescent="0.25">
      <c r="A234" s="8" t="s">
        <v>370</v>
      </c>
      <c r="B234" s="8" t="s">
        <v>307</v>
      </c>
      <c r="D234" s="14"/>
      <c r="E234" s="15"/>
    </row>
    <row r="235" spans="1:5" x14ac:dyDescent="0.25">
      <c r="A235" s="8" t="s">
        <v>357</v>
      </c>
      <c r="B235" s="8" t="s">
        <v>307</v>
      </c>
      <c r="D235" s="14"/>
      <c r="E235" s="15"/>
    </row>
    <row r="236" spans="1:5" x14ac:dyDescent="0.25">
      <c r="A236" s="8" t="s">
        <v>355</v>
      </c>
      <c r="B236" s="8" t="s">
        <v>307</v>
      </c>
      <c r="D236" s="14"/>
      <c r="E236" s="15"/>
    </row>
    <row r="237" spans="1:5" x14ac:dyDescent="0.25">
      <c r="A237" s="8" t="s">
        <v>360</v>
      </c>
      <c r="B237" s="8" t="s">
        <v>307</v>
      </c>
      <c r="D237" s="14"/>
      <c r="E237" s="15"/>
    </row>
    <row r="238" spans="1:5" x14ac:dyDescent="0.25">
      <c r="A238" s="8" t="s">
        <v>365</v>
      </c>
      <c r="B238" s="8" t="s">
        <v>298</v>
      </c>
      <c r="D238" s="14"/>
      <c r="E238" s="15"/>
    </row>
    <row r="239" spans="1:5" x14ac:dyDescent="0.25">
      <c r="A239" s="8" t="s">
        <v>367</v>
      </c>
      <c r="B239" s="8" t="s">
        <v>298</v>
      </c>
      <c r="D239" s="14"/>
      <c r="E239" s="15"/>
    </row>
    <row r="240" spans="1:5" x14ac:dyDescent="0.25">
      <c r="A240" s="8" t="s">
        <v>373</v>
      </c>
      <c r="B240" s="8" t="s">
        <v>307</v>
      </c>
      <c r="D240" s="14"/>
      <c r="E240" s="15"/>
    </row>
    <row r="241" spans="1:5" x14ac:dyDescent="0.25">
      <c r="A241" s="8" t="s">
        <v>373</v>
      </c>
      <c r="B241" s="8" t="s">
        <v>298</v>
      </c>
      <c r="D241" s="14"/>
      <c r="E241" s="15"/>
    </row>
    <row r="242" spans="1:5" x14ac:dyDescent="0.25">
      <c r="A242" s="8" t="s">
        <v>373</v>
      </c>
      <c r="B242" s="8" t="s">
        <v>300</v>
      </c>
      <c r="D242" s="14"/>
      <c r="E242" s="15"/>
    </row>
    <row r="243" spans="1:5" x14ac:dyDescent="0.25">
      <c r="A243" s="8" t="s">
        <v>373</v>
      </c>
      <c r="B243" s="8" t="s">
        <v>301</v>
      </c>
      <c r="D243" s="14"/>
      <c r="E243" s="15"/>
    </row>
    <row r="244" spans="1:5" x14ac:dyDescent="0.25">
      <c r="A244" s="8" t="s">
        <v>374</v>
      </c>
      <c r="B244" s="8" t="s">
        <v>313</v>
      </c>
      <c r="D244" s="14"/>
      <c r="E244" s="15"/>
    </row>
    <row r="245" spans="1:5" x14ac:dyDescent="0.25">
      <c r="A245" s="8" t="s">
        <v>375</v>
      </c>
      <c r="B245" s="8" t="s">
        <v>307</v>
      </c>
      <c r="D245" s="14"/>
      <c r="E245" s="15"/>
    </row>
    <row r="246" spans="1:5" x14ac:dyDescent="0.25">
      <c r="A246" s="8" t="s">
        <v>375</v>
      </c>
      <c r="B246" s="8" t="s">
        <v>298</v>
      </c>
      <c r="D246" s="14"/>
      <c r="E246" s="15"/>
    </row>
    <row r="247" spans="1:5" x14ac:dyDescent="0.25">
      <c r="A247" s="8" t="s">
        <v>375</v>
      </c>
      <c r="B247" s="8" t="s">
        <v>300</v>
      </c>
      <c r="D247" s="14"/>
      <c r="E247" s="15"/>
    </row>
    <row r="248" spans="1:5" x14ac:dyDescent="0.25">
      <c r="A248" s="8" t="s">
        <v>375</v>
      </c>
      <c r="B248" s="8" t="s">
        <v>301</v>
      </c>
      <c r="D248" s="14"/>
      <c r="E248" s="15"/>
    </row>
    <row r="249" spans="1:5" x14ac:dyDescent="0.25">
      <c r="A249" s="8" t="s">
        <v>376</v>
      </c>
      <c r="B249" s="8" t="s">
        <v>313</v>
      </c>
      <c r="D249" s="14"/>
      <c r="E249" s="15"/>
    </row>
    <row r="250" spans="1:5" x14ac:dyDescent="0.25">
      <c r="A250" s="8" t="s">
        <v>377</v>
      </c>
      <c r="B250" s="8" t="s">
        <v>307</v>
      </c>
      <c r="D250" s="14"/>
      <c r="E250" s="15"/>
    </row>
    <row r="251" spans="1:5" x14ac:dyDescent="0.25">
      <c r="A251" s="8" t="s">
        <v>377</v>
      </c>
      <c r="B251" s="8" t="s">
        <v>298</v>
      </c>
      <c r="D251" s="14"/>
      <c r="E251" s="15"/>
    </row>
    <row r="252" spans="1:5" x14ac:dyDescent="0.25">
      <c r="A252" s="8" t="s">
        <v>377</v>
      </c>
      <c r="B252" s="8" t="s">
        <v>299</v>
      </c>
      <c r="D252" s="14"/>
      <c r="E252" s="15"/>
    </row>
    <row r="253" spans="1:5" x14ac:dyDescent="0.25">
      <c r="A253" s="8" t="s">
        <v>377</v>
      </c>
      <c r="B253" s="8" t="s">
        <v>313</v>
      </c>
      <c r="D253" s="14"/>
      <c r="E253" s="15"/>
    </row>
    <row r="254" spans="1:5" x14ac:dyDescent="0.25">
      <c r="A254" s="8" t="s">
        <v>378</v>
      </c>
      <c r="B254" s="8" t="s">
        <v>307</v>
      </c>
      <c r="D254" s="14"/>
      <c r="E254" s="15"/>
    </row>
    <row r="255" spans="1:5" x14ac:dyDescent="0.25">
      <c r="A255" s="8" t="s">
        <v>378</v>
      </c>
      <c r="B255" s="8" t="s">
        <v>298</v>
      </c>
      <c r="D255" s="14"/>
      <c r="E255" s="15"/>
    </row>
    <row r="256" spans="1:5" x14ac:dyDescent="0.25">
      <c r="A256" s="8" t="s">
        <v>378</v>
      </c>
      <c r="B256" s="8" t="s">
        <v>299</v>
      </c>
      <c r="D256" s="14"/>
      <c r="E256" s="15"/>
    </row>
    <row r="257" spans="1:5" x14ac:dyDescent="0.25">
      <c r="A257" s="8" t="s">
        <v>378</v>
      </c>
      <c r="B257" s="8" t="s">
        <v>313</v>
      </c>
      <c r="D257" s="14"/>
      <c r="E257" s="15"/>
    </row>
    <row r="258" spans="1:5" x14ac:dyDescent="0.25">
      <c r="A258" s="8" t="s">
        <v>379</v>
      </c>
      <c r="B258" s="8" t="s">
        <v>301</v>
      </c>
      <c r="D258" s="14"/>
      <c r="E258" s="15"/>
    </row>
    <row r="259" spans="1:5" x14ac:dyDescent="0.25">
      <c r="A259" s="8" t="s">
        <v>374</v>
      </c>
      <c r="B259" s="8" t="s">
        <v>307</v>
      </c>
      <c r="D259" s="14"/>
      <c r="E259" s="15"/>
    </row>
    <row r="260" spans="1:5" x14ac:dyDescent="0.25">
      <c r="A260" s="8" t="s">
        <v>374</v>
      </c>
      <c r="B260" s="8" t="s">
        <v>298</v>
      </c>
      <c r="D260" s="14"/>
      <c r="E260" s="15"/>
    </row>
    <row r="261" spans="1:5" x14ac:dyDescent="0.25">
      <c r="A261" s="8" t="s">
        <v>374</v>
      </c>
      <c r="B261" s="8" t="s">
        <v>299</v>
      </c>
      <c r="D261" s="14"/>
      <c r="E261" s="15"/>
    </row>
    <row r="262" spans="1:5" x14ac:dyDescent="0.25">
      <c r="A262" s="8" t="s">
        <v>374</v>
      </c>
      <c r="B262" s="8" t="s">
        <v>313</v>
      </c>
      <c r="D262" s="14"/>
      <c r="E262" s="15"/>
    </row>
    <row r="263" spans="1:5" x14ac:dyDescent="0.25">
      <c r="A263" s="8" t="s">
        <v>376</v>
      </c>
      <c r="B263" s="8" t="s">
        <v>307</v>
      </c>
      <c r="D263" s="14"/>
      <c r="E263" s="15"/>
    </row>
    <row r="264" spans="1:5" x14ac:dyDescent="0.25">
      <c r="A264" s="8" t="s">
        <v>376</v>
      </c>
      <c r="B264" s="8" t="s">
        <v>298</v>
      </c>
      <c r="D264" s="14"/>
      <c r="E264" s="15"/>
    </row>
    <row r="265" spans="1:5" x14ac:dyDescent="0.25">
      <c r="A265" s="8" t="s">
        <v>376</v>
      </c>
      <c r="B265" s="8" t="s">
        <v>299</v>
      </c>
      <c r="D265" s="14"/>
      <c r="E265" s="15"/>
    </row>
    <row r="266" spans="1:5" x14ac:dyDescent="0.25">
      <c r="A266" s="8" t="s">
        <v>376</v>
      </c>
      <c r="B266" s="8" t="s">
        <v>313</v>
      </c>
      <c r="D266" s="14"/>
      <c r="E266" s="15"/>
    </row>
    <row r="267" spans="1:5" x14ac:dyDescent="0.25">
      <c r="A267" s="8" t="s">
        <v>373</v>
      </c>
      <c r="B267" s="8" t="s">
        <v>300</v>
      </c>
      <c r="D267" s="14"/>
      <c r="E267" s="15"/>
    </row>
    <row r="268" spans="1:5" x14ac:dyDescent="0.25">
      <c r="A268" s="8" t="s">
        <v>375</v>
      </c>
      <c r="B268" s="8" t="s">
        <v>318</v>
      </c>
      <c r="D268" s="14"/>
      <c r="E268" s="15"/>
    </row>
    <row r="269" spans="1:5" x14ac:dyDescent="0.25">
      <c r="A269" s="8" t="s">
        <v>378</v>
      </c>
      <c r="B269" s="8" t="s">
        <v>380</v>
      </c>
      <c r="D269" s="14"/>
      <c r="E269" s="15"/>
    </row>
    <row r="270" spans="1:5" x14ac:dyDescent="0.25">
      <c r="A270" s="8" t="s">
        <v>378</v>
      </c>
      <c r="B270" s="8" t="s">
        <v>381</v>
      </c>
      <c r="D270" s="14"/>
      <c r="E270" s="15"/>
    </row>
    <row r="271" spans="1:5" x14ac:dyDescent="0.25">
      <c r="A271" s="8" t="s">
        <v>378</v>
      </c>
      <c r="B271" s="8" t="s">
        <v>382</v>
      </c>
      <c r="D271" s="14"/>
      <c r="E271" s="15"/>
    </row>
    <row r="272" spans="1:5" x14ac:dyDescent="0.25">
      <c r="A272" s="8" t="s">
        <v>379</v>
      </c>
      <c r="B272" s="8" t="s">
        <v>380</v>
      </c>
      <c r="D272" s="14"/>
      <c r="E272" s="15"/>
    </row>
    <row r="273" spans="1:5" x14ac:dyDescent="0.25">
      <c r="A273" s="8" t="s">
        <v>379</v>
      </c>
      <c r="B273" s="8" t="s">
        <v>381</v>
      </c>
      <c r="D273" s="14"/>
      <c r="E273" s="15"/>
    </row>
    <row r="274" spans="1:5" x14ac:dyDescent="0.25">
      <c r="A274" s="8" t="s">
        <v>379</v>
      </c>
      <c r="B274" s="8" t="s">
        <v>382</v>
      </c>
      <c r="D274" s="14"/>
      <c r="E274" s="15"/>
    </row>
    <row r="275" spans="1:5" x14ac:dyDescent="0.25">
      <c r="A275" s="8" t="s">
        <v>383</v>
      </c>
      <c r="B275" s="8" t="s">
        <v>307</v>
      </c>
      <c r="D275" s="14"/>
      <c r="E275" s="15"/>
    </row>
    <row r="276" spans="1:5" x14ac:dyDescent="0.25">
      <c r="A276" s="8" t="s">
        <v>383</v>
      </c>
      <c r="B276" s="8" t="s">
        <v>318</v>
      </c>
      <c r="D276" s="14"/>
      <c r="E276" s="15"/>
    </row>
    <row r="277" spans="1:5" x14ac:dyDescent="0.25">
      <c r="A277" s="8" t="s">
        <v>383</v>
      </c>
      <c r="B277" s="8" t="s">
        <v>299</v>
      </c>
      <c r="D277" s="14"/>
      <c r="E277" s="15"/>
    </row>
    <row r="278" spans="1:5" x14ac:dyDescent="0.25">
      <c r="A278" s="8" t="s">
        <v>383</v>
      </c>
      <c r="B278" s="8" t="s">
        <v>301</v>
      </c>
      <c r="D278" s="14"/>
      <c r="E278" s="15"/>
    </row>
    <row r="279" spans="1:5" x14ac:dyDescent="0.25">
      <c r="A279" s="8" t="s">
        <v>384</v>
      </c>
      <c r="B279" s="8" t="s">
        <v>307</v>
      </c>
      <c r="D279" s="14"/>
      <c r="E279" s="15"/>
    </row>
    <row r="280" spans="1:5" x14ac:dyDescent="0.25">
      <c r="A280" s="8" t="s">
        <v>384</v>
      </c>
      <c r="B280" s="8" t="s">
        <v>318</v>
      </c>
      <c r="D280" s="14"/>
      <c r="E280" s="15"/>
    </row>
    <row r="281" spans="1:5" x14ac:dyDescent="0.25">
      <c r="A281" s="8" t="s">
        <v>384</v>
      </c>
      <c r="B281" s="8" t="s">
        <v>299</v>
      </c>
      <c r="D281" s="14"/>
      <c r="E281" s="15"/>
    </row>
    <row r="282" spans="1:5" x14ac:dyDescent="0.25">
      <c r="A282" s="8" t="s">
        <v>384</v>
      </c>
      <c r="B282" s="8" t="s">
        <v>301</v>
      </c>
      <c r="D282" s="14"/>
      <c r="E282" s="15"/>
    </row>
    <row r="283" spans="1:5" x14ac:dyDescent="0.25">
      <c r="A283" s="8" t="s">
        <v>385</v>
      </c>
      <c r="B283" s="8" t="s">
        <v>318</v>
      </c>
      <c r="D283" s="14"/>
      <c r="E283" s="15"/>
    </row>
    <row r="284" spans="1:5" x14ac:dyDescent="0.25">
      <c r="A284" s="8" t="s">
        <v>386</v>
      </c>
      <c r="B284" s="8" t="s">
        <v>307</v>
      </c>
      <c r="D284" s="14"/>
      <c r="E284" s="15"/>
    </row>
    <row r="285" spans="1:5" x14ac:dyDescent="0.25">
      <c r="A285" s="8" t="s">
        <v>386</v>
      </c>
      <c r="B285" s="8" t="s">
        <v>318</v>
      </c>
      <c r="D285" s="14"/>
      <c r="E285" s="15"/>
    </row>
    <row r="286" spans="1:5" x14ac:dyDescent="0.25">
      <c r="A286" s="8" t="s">
        <v>386</v>
      </c>
      <c r="B286" s="8" t="s">
        <v>299</v>
      </c>
      <c r="D286" s="14"/>
      <c r="E286" s="15"/>
    </row>
    <row r="287" spans="1:5" x14ac:dyDescent="0.25">
      <c r="A287" s="8" t="s">
        <v>386</v>
      </c>
      <c r="B287" s="8" t="s">
        <v>301</v>
      </c>
      <c r="D287" s="14"/>
      <c r="E287" s="15"/>
    </row>
    <row r="288" spans="1:5" x14ac:dyDescent="0.25">
      <c r="A288" s="8" t="s">
        <v>386</v>
      </c>
      <c r="B288" s="8" t="s">
        <v>364</v>
      </c>
      <c r="D288" s="14"/>
      <c r="E288" s="15"/>
    </row>
    <row r="289" spans="1:5" x14ac:dyDescent="0.25">
      <c r="A289" s="8" t="s">
        <v>384</v>
      </c>
      <c r="B289" s="8" t="s">
        <v>387</v>
      </c>
      <c r="D289" s="14"/>
      <c r="E289" s="15"/>
    </row>
    <row r="290" spans="1:5" x14ac:dyDescent="0.25">
      <c r="A290" s="8" t="s">
        <v>383</v>
      </c>
      <c r="B290" s="8" t="s">
        <v>387</v>
      </c>
      <c r="D290" s="14"/>
      <c r="E290" s="15"/>
    </row>
    <row r="291" spans="1:5" x14ac:dyDescent="0.25">
      <c r="A291" s="8" t="s">
        <v>385</v>
      </c>
      <c r="B291" s="8" t="s">
        <v>387</v>
      </c>
      <c r="D291" s="14"/>
      <c r="E291" s="15"/>
    </row>
    <row r="292" spans="1:5" x14ac:dyDescent="0.25">
      <c r="A292" s="8" t="s">
        <v>385</v>
      </c>
      <c r="B292" s="8" t="s">
        <v>364</v>
      </c>
      <c r="D292" s="14"/>
      <c r="E292" s="15"/>
    </row>
    <row r="293" spans="1:5" x14ac:dyDescent="0.25">
      <c r="A293" s="8" t="s">
        <v>388</v>
      </c>
      <c r="B293" s="8" t="s">
        <v>318</v>
      </c>
      <c r="D293" s="14"/>
      <c r="E293" s="15"/>
    </row>
    <row r="294" spans="1:5" x14ac:dyDescent="0.25">
      <c r="A294" s="8" t="s">
        <v>388</v>
      </c>
      <c r="B294" s="8" t="s">
        <v>299</v>
      </c>
      <c r="D294" s="14"/>
      <c r="E294" s="15"/>
    </row>
    <row r="295" spans="1:5" x14ac:dyDescent="0.25">
      <c r="A295" s="8" t="s">
        <v>388</v>
      </c>
      <c r="B295" s="8" t="s">
        <v>301</v>
      </c>
      <c r="D295" s="14"/>
      <c r="E295" s="15"/>
    </row>
    <row r="296" spans="1:5" x14ac:dyDescent="0.25">
      <c r="A296" s="8" t="s">
        <v>388</v>
      </c>
      <c r="B296" s="8" t="s">
        <v>313</v>
      </c>
      <c r="D296" s="14"/>
      <c r="E296" s="15"/>
    </row>
    <row r="297" spans="1:5" x14ac:dyDescent="0.25">
      <c r="A297" s="8" t="s">
        <v>385</v>
      </c>
      <c r="B297" s="8" t="s">
        <v>313</v>
      </c>
      <c r="D297" s="14"/>
      <c r="E297" s="15"/>
    </row>
    <row r="298" spans="1:5" x14ac:dyDescent="0.25">
      <c r="A298" s="8" t="s">
        <v>389</v>
      </c>
      <c r="B298" s="8" t="s">
        <v>318</v>
      </c>
      <c r="D298" s="14"/>
      <c r="E298" s="15"/>
    </row>
    <row r="299" spans="1:5" x14ac:dyDescent="0.25">
      <c r="A299" s="8" t="s">
        <v>389</v>
      </c>
      <c r="B299" s="8" t="s">
        <v>299</v>
      </c>
      <c r="D299" s="14"/>
      <c r="E299" s="15"/>
    </row>
    <row r="300" spans="1:5" x14ac:dyDescent="0.25">
      <c r="A300" s="8" t="s">
        <v>389</v>
      </c>
      <c r="B300" s="8" t="s">
        <v>301</v>
      </c>
      <c r="D300" s="14"/>
      <c r="E300" s="15"/>
    </row>
    <row r="301" spans="1:5" x14ac:dyDescent="0.25">
      <c r="A301" s="8" t="s">
        <v>389</v>
      </c>
      <c r="B301" s="8" t="s">
        <v>313</v>
      </c>
      <c r="D301" s="14"/>
      <c r="E301" s="15"/>
    </row>
    <row r="302" spans="1:5" x14ac:dyDescent="0.25">
      <c r="A302" s="8" t="s">
        <v>388</v>
      </c>
      <c r="B302" s="8" t="s">
        <v>318</v>
      </c>
      <c r="D302" s="14"/>
      <c r="E302" s="15"/>
    </row>
    <row r="303" spans="1:5" x14ac:dyDescent="0.25">
      <c r="A303" s="8" t="s">
        <v>389</v>
      </c>
      <c r="B303" s="8" t="s">
        <v>313</v>
      </c>
      <c r="D303" s="14"/>
      <c r="E303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I21" sqref="I21"/>
    </sheetView>
  </sheetViews>
  <sheetFormatPr baseColWidth="10" defaultRowHeight="15" x14ac:dyDescent="0.25"/>
  <cols>
    <col min="1" max="1" width="25.7109375" customWidth="1"/>
    <col min="2" max="2" width="17.28515625" customWidth="1"/>
    <col min="3" max="3" width="4.42578125" customWidth="1"/>
    <col min="4" max="4" width="25.7109375" customWidth="1"/>
    <col min="5" max="5" width="17.28515625" customWidth="1"/>
  </cols>
  <sheetData>
    <row r="1" spans="1:5" ht="23.25" customHeight="1" x14ac:dyDescent="0.25">
      <c r="A1" s="21" t="s">
        <v>0</v>
      </c>
      <c r="B1" s="21" t="s">
        <v>399</v>
      </c>
      <c r="C1" s="22"/>
      <c r="D1" s="21" t="s">
        <v>0</v>
      </c>
      <c r="E1" s="21" t="s">
        <v>399</v>
      </c>
    </row>
    <row r="2" spans="1:5" x14ac:dyDescent="0.25">
      <c r="A2" s="18" t="s">
        <v>359</v>
      </c>
      <c r="B2" s="18">
        <v>10549</v>
      </c>
      <c r="C2" s="17"/>
      <c r="D2" s="18" t="s">
        <v>322</v>
      </c>
      <c r="E2" s="18">
        <v>8475</v>
      </c>
    </row>
    <row r="3" spans="1:5" x14ac:dyDescent="0.25">
      <c r="A3" s="18" t="s">
        <v>303</v>
      </c>
      <c r="B3" s="18">
        <v>9492</v>
      </c>
      <c r="C3" s="17"/>
      <c r="D3" s="18" t="s">
        <v>326</v>
      </c>
      <c r="E3" s="18">
        <v>11458</v>
      </c>
    </row>
    <row r="4" spans="1:5" x14ac:dyDescent="0.25">
      <c r="A4" s="18" t="s">
        <v>339</v>
      </c>
      <c r="B4" s="18">
        <v>7358</v>
      </c>
      <c r="C4" s="17"/>
      <c r="D4" s="18" t="s">
        <v>365</v>
      </c>
      <c r="E4" s="18">
        <v>9509</v>
      </c>
    </row>
    <row r="5" spans="1:5" x14ac:dyDescent="0.25">
      <c r="A5" s="16" t="s">
        <v>398</v>
      </c>
      <c r="B5" s="16">
        <v>27399</v>
      </c>
      <c r="C5" s="17"/>
      <c r="D5" s="19" t="s">
        <v>320</v>
      </c>
      <c r="E5" s="18">
        <v>9458</v>
      </c>
    </row>
    <row r="6" spans="1:5" x14ac:dyDescent="0.25">
      <c r="A6" s="18" t="s">
        <v>297</v>
      </c>
      <c r="B6" s="18">
        <v>12788</v>
      </c>
      <c r="C6" s="17"/>
      <c r="D6" s="18" t="s">
        <v>306</v>
      </c>
      <c r="E6" s="18">
        <v>10219</v>
      </c>
    </row>
    <row r="7" spans="1:5" x14ac:dyDescent="0.25">
      <c r="A7" s="18" t="s">
        <v>324</v>
      </c>
      <c r="B7" s="18">
        <v>11749</v>
      </c>
      <c r="C7" s="17"/>
      <c r="D7" s="18" t="s">
        <v>383</v>
      </c>
      <c r="E7" s="18">
        <v>10042</v>
      </c>
    </row>
    <row r="8" spans="1:5" x14ac:dyDescent="0.25">
      <c r="A8" s="16" t="s">
        <v>397</v>
      </c>
      <c r="B8" s="16">
        <v>24537</v>
      </c>
      <c r="C8" s="17"/>
      <c r="D8" s="19" t="s">
        <v>328</v>
      </c>
      <c r="E8" s="18">
        <v>7042</v>
      </c>
    </row>
    <row r="9" spans="1:5" x14ac:dyDescent="0.25">
      <c r="A9" s="18" t="s">
        <v>305</v>
      </c>
      <c r="B9" s="18">
        <v>8127</v>
      </c>
      <c r="C9" s="17"/>
      <c r="D9" s="18" t="s">
        <v>389</v>
      </c>
      <c r="E9" s="18">
        <v>8963</v>
      </c>
    </row>
    <row r="10" spans="1:5" x14ac:dyDescent="0.25">
      <c r="A10" s="18" t="s">
        <v>302</v>
      </c>
      <c r="B10" s="18">
        <v>10886</v>
      </c>
      <c r="C10" s="17"/>
      <c r="D10" s="18" t="s">
        <v>344</v>
      </c>
      <c r="E10" s="18">
        <v>5988</v>
      </c>
    </row>
    <row r="11" spans="1:5" x14ac:dyDescent="0.25">
      <c r="A11" s="18" t="s">
        <v>334</v>
      </c>
      <c r="B11" s="18">
        <v>4634</v>
      </c>
      <c r="C11" s="17"/>
      <c r="D11" s="18" t="s">
        <v>353</v>
      </c>
      <c r="E11" s="18">
        <v>11631</v>
      </c>
    </row>
    <row r="12" spans="1:5" x14ac:dyDescent="0.25">
      <c r="A12" s="18" t="s">
        <v>337</v>
      </c>
      <c r="B12" s="18">
        <v>8292</v>
      </c>
      <c r="C12" s="17"/>
      <c r="D12" s="18" t="s">
        <v>357</v>
      </c>
      <c r="E12" s="18">
        <v>10571</v>
      </c>
    </row>
    <row r="13" spans="1:5" x14ac:dyDescent="0.25">
      <c r="A13" s="18" t="s">
        <v>314</v>
      </c>
      <c r="B13" s="18">
        <v>6892</v>
      </c>
      <c r="C13" s="17"/>
      <c r="D13" s="18" t="s">
        <v>370</v>
      </c>
      <c r="E13" s="18">
        <v>6205</v>
      </c>
    </row>
    <row r="14" spans="1:5" x14ac:dyDescent="0.25">
      <c r="A14" s="18" t="s">
        <v>362</v>
      </c>
      <c r="B14" s="18">
        <v>9151</v>
      </c>
      <c r="C14" s="17"/>
      <c r="D14" s="18" t="s">
        <v>294</v>
      </c>
      <c r="E14" s="18">
        <v>8654</v>
      </c>
    </row>
    <row r="15" spans="1:5" x14ac:dyDescent="0.25">
      <c r="A15" s="18" t="s">
        <v>386</v>
      </c>
      <c r="B15" s="18">
        <v>8188</v>
      </c>
      <c r="C15" s="17"/>
      <c r="D15" s="18" t="s">
        <v>292</v>
      </c>
      <c r="E15" s="18">
        <v>7879</v>
      </c>
    </row>
    <row r="16" spans="1:5" x14ac:dyDescent="0.25">
      <c r="A16" s="18" t="s">
        <v>287</v>
      </c>
      <c r="B16" s="18">
        <v>8552</v>
      </c>
      <c r="C16" s="17"/>
      <c r="D16" s="18" t="s">
        <v>333</v>
      </c>
      <c r="E16" s="18">
        <v>8050</v>
      </c>
    </row>
    <row r="17" spans="1:5" x14ac:dyDescent="0.25">
      <c r="A17" s="18" t="s">
        <v>375</v>
      </c>
      <c r="B17" s="18">
        <v>5941</v>
      </c>
      <c r="C17" s="17"/>
      <c r="D17" s="18" t="s">
        <v>332</v>
      </c>
      <c r="E17" s="18">
        <v>6399</v>
      </c>
    </row>
    <row r="18" spans="1:5" x14ac:dyDescent="0.25">
      <c r="A18" s="18" t="s">
        <v>308</v>
      </c>
      <c r="B18" s="18">
        <v>8753</v>
      </c>
      <c r="C18" s="17"/>
      <c r="D18" s="18" t="s">
        <v>341</v>
      </c>
      <c r="E18" s="18">
        <v>3850</v>
      </c>
    </row>
    <row r="19" spans="1:5" x14ac:dyDescent="0.25">
      <c r="A19" s="16" t="s">
        <v>396</v>
      </c>
      <c r="B19" s="16">
        <v>79416</v>
      </c>
      <c r="C19" s="17"/>
      <c r="D19" s="19" t="s">
        <v>385</v>
      </c>
      <c r="E19" s="18">
        <v>8587</v>
      </c>
    </row>
    <row r="20" spans="1:5" x14ac:dyDescent="0.25">
      <c r="A20" s="18" t="s">
        <v>367</v>
      </c>
      <c r="B20" s="18">
        <v>13455</v>
      </c>
      <c r="C20" s="17"/>
      <c r="D20" s="18" t="s">
        <v>342</v>
      </c>
      <c r="E20" s="18">
        <v>12227</v>
      </c>
    </row>
    <row r="21" spans="1:5" x14ac:dyDescent="0.25">
      <c r="A21" s="18" t="s">
        <v>304</v>
      </c>
      <c r="B21" s="18">
        <v>14815</v>
      </c>
      <c r="C21" s="17"/>
      <c r="D21" s="18" t="s">
        <v>331</v>
      </c>
      <c r="E21" s="18">
        <v>8327</v>
      </c>
    </row>
    <row r="22" spans="1:5" x14ac:dyDescent="0.25">
      <c r="A22" s="18" t="s">
        <v>379</v>
      </c>
      <c r="B22" s="18">
        <v>4348</v>
      </c>
      <c r="C22" s="17"/>
      <c r="D22" s="20" t="s">
        <v>395</v>
      </c>
      <c r="E22" s="16">
        <v>173534</v>
      </c>
    </row>
    <row r="23" spans="1:5" x14ac:dyDescent="0.25">
      <c r="A23" s="18" t="s">
        <v>293</v>
      </c>
      <c r="B23" s="18">
        <v>11250</v>
      </c>
      <c r="C23" s="17"/>
      <c r="D23" s="18" t="s">
        <v>351</v>
      </c>
      <c r="E23" s="18">
        <v>15522</v>
      </c>
    </row>
    <row r="24" spans="1:5" x14ac:dyDescent="0.25">
      <c r="A24" s="18" t="s">
        <v>388</v>
      </c>
      <c r="B24" s="18">
        <v>16220</v>
      </c>
      <c r="C24" s="17"/>
      <c r="D24" s="18" t="s">
        <v>372</v>
      </c>
      <c r="E24" s="18">
        <v>13205</v>
      </c>
    </row>
    <row r="25" spans="1:5" x14ac:dyDescent="0.25">
      <c r="A25" s="18" t="s">
        <v>378</v>
      </c>
      <c r="B25" s="18">
        <v>13842</v>
      </c>
      <c r="C25" s="17"/>
      <c r="D25" s="18" t="s">
        <v>316</v>
      </c>
      <c r="E25" s="18">
        <v>8133</v>
      </c>
    </row>
    <row r="26" spans="1:5" x14ac:dyDescent="0.25">
      <c r="A26" s="18" t="s">
        <v>348</v>
      </c>
      <c r="B26" s="18">
        <v>9376</v>
      </c>
      <c r="C26" s="17"/>
      <c r="D26" s="18" t="s">
        <v>309</v>
      </c>
      <c r="E26" s="18">
        <v>6219</v>
      </c>
    </row>
    <row r="27" spans="1:5" x14ac:dyDescent="0.25">
      <c r="A27" s="18" t="s">
        <v>325</v>
      </c>
      <c r="B27" s="18">
        <v>6360</v>
      </c>
      <c r="C27" s="17"/>
      <c r="D27" s="18" t="s">
        <v>315</v>
      </c>
      <c r="E27" s="18">
        <v>8033</v>
      </c>
    </row>
    <row r="28" spans="1:5" x14ac:dyDescent="0.25">
      <c r="A28" s="18" t="s">
        <v>360</v>
      </c>
      <c r="B28" s="18">
        <v>9425</v>
      </c>
      <c r="C28" s="17"/>
      <c r="D28" s="18" t="s">
        <v>373</v>
      </c>
      <c r="E28" s="18">
        <v>10257</v>
      </c>
    </row>
    <row r="29" spans="1:5" x14ac:dyDescent="0.25">
      <c r="A29" s="18" t="s">
        <v>376</v>
      </c>
      <c r="B29" s="18">
        <v>8706</v>
      </c>
      <c r="C29" s="17"/>
      <c r="D29" s="18" t="s">
        <v>354</v>
      </c>
      <c r="E29" s="18">
        <v>6265</v>
      </c>
    </row>
    <row r="30" spans="1:5" x14ac:dyDescent="0.25">
      <c r="A30" s="18" t="s">
        <v>312</v>
      </c>
      <c r="B30" s="18">
        <v>11960</v>
      </c>
      <c r="C30" s="17"/>
      <c r="D30" s="18" t="s">
        <v>329</v>
      </c>
      <c r="E30" s="18">
        <v>11469</v>
      </c>
    </row>
    <row r="31" spans="1:5" x14ac:dyDescent="0.25">
      <c r="A31" s="18" t="s">
        <v>384</v>
      </c>
      <c r="B31" s="18">
        <v>12935</v>
      </c>
      <c r="C31" s="17"/>
      <c r="D31" s="18" t="s">
        <v>321</v>
      </c>
      <c r="E31" s="18">
        <v>5639</v>
      </c>
    </row>
    <row r="32" spans="1:5" x14ac:dyDescent="0.25">
      <c r="A32" s="18" t="s">
        <v>310</v>
      </c>
      <c r="B32" s="18">
        <v>12276</v>
      </c>
      <c r="C32" s="17"/>
      <c r="D32" s="18" t="s">
        <v>374</v>
      </c>
      <c r="E32" s="18">
        <v>8196</v>
      </c>
    </row>
    <row r="33" spans="1:5" x14ac:dyDescent="0.25">
      <c r="A33" s="18" t="s">
        <v>317</v>
      </c>
      <c r="B33" s="18">
        <v>5255</v>
      </c>
      <c r="C33" s="17"/>
      <c r="D33" s="18" t="s">
        <v>355</v>
      </c>
      <c r="E33" s="18">
        <v>17169</v>
      </c>
    </row>
    <row r="34" spans="1:5" x14ac:dyDescent="0.25">
      <c r="A34" s="16" t="s">
        <v>394</v>
      </c>
      <c r="B34" s="16">
        <v>150223</v>
      </c>
      <c r="C34" s="17"/>
      <c r="D34" s="19" t="s">
        <v>377</v>
      </c>
      <c r="E34" s="18">
        <v>12207</v>
      </c>
    </row>
    <row r="35" spans="1:5" x14ac:dyDescent="0.25">
      <c r="A35" s="17"/>
      <c r="B35" s="17"/>
      <c r="C35" s="17"/>
      <c r="D35" s="18" t="s">
        <v>335</v>
      </c>
      <c r="E35" s="18">
        <v>15919</v>
      </c>
    </row>
    <row r="36" spans="1:5" x14ac:dyDescent="0.25">
      <c r="A36" s="17"/>
      <c r="B36" s="17"/>
      <c r="C36" s="17"/>
      <c r="D36" s="20" t="s">
        <v>393</v>
      </c>
      <c r="E36" s="16">
        <v>138233</v>
      </c>
    </row>
    <row r="37" spans="1:5" x14ac:dyDescent="0.25">
      <c r="A37" s="7"/>
      <c r="B37" s="7"/>
      <c r="C37" s="7"/>
      <c r="D37" s="7"/>
      <c r="E37" s="7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3"/>
  <sheetViews>
    <sheetView workbookViewId="0">
      <selection activeCell="G213" sqref="A1:G213"/>
    </sheetView>
  </sheetViews>
  <sheetFormatPr baseColWidth="10" defaultRowHeight="15" x14ac:dyDescent="0.25"/>
  <cols>
    <col min="1" max="1" width="7.85546875" style="24" bestFit="1" customWidth="1"/>
    <col min="2" max="2" width="8" style="24" bestFit="1" customWidth="1"/>
    <col min="3" max="3" width="9" style="24" bestFit="1" customWidth="1"/>
    <col min="4" max="5" width="7" style="24" bestFit="1" customWidth="1"/>
    <col min="6" max="6" width="10" style="24" bestFit="1" customWidth="1"/>
    <col min="7" max="7" width="8.28515625" style="24" bestFit="1" customWidth="1"/>
  </cols>
  <sheetData>
    <row r="1" spans="1:7" ht="24" x14ac:dyDescent="0.25">
      <c r="A1" s="87"/>
      <c r="B1" s="32" t="s">
        <v>281</v>
      </c>
      <c r="C1" s="32" t="s">
        <v>282</v>
      </c>
      <c r="D1" s="32" t="s">
        <v>283</v>
      </c>
      <c r="E1" s="32" t="s">
        <v>284</v>
      </c>
      <c r="F1" s="32" t="s">
        <v>285</v>
      </c>
      <c r="G1" s="32" t="s">
        <v>286</v>
      </c>
    </row>
    <row r="2" spans="1:7" x14ac:dyDescent="0.25">
      <c r="A2" s="88">
        <v>42005</v>
      </c>
      <c r="B2" s="89">
        <v>20</v>
      </c>
      <c r="C2" s="89">
        <v>9.69</v>
      </c>
      <c r="D2" s="89">
        <v>33.1</v>
      </c>
      <c r="E2" s="89">
        <v>5.31</v>
      </c>
      <c r="F2" s="89">
        <v>6.66</v>
      </c>
      <c r="G2" s="89">
        <v>27.3</v>
      </c>
    </row>
    <row r="3" spans="1:7" x14ac:dyDescent="0.25">
      <c r="A3" s="88">
        <v>42006</v>
      </c>
      <c r="B3" s="89">
        <v>19.600000000000001</v>
      </c>
      <c r="C3" s="89">
        <v>10</v>
      </c>
      <c r="D3" s="89">
        <v>32.5</v>
      </c>
      <c r="E3" s="89">
        <v>5.45</v>
      </c>
      <c r="F3" s="89">
        <v>6.36</v>
      </c>
      <c r="G3" s="89">
        <v>23.7</v>
      </c>
    </row>
    <row r="4" spans="1:7" x14ac:dyDescent="0.25">
      <c r="A4" s="88">
        <v>42007</v>
      </c>
      <c r="B4" s="89">
        <v>21.3</v>
      </c>
      <c r="C4" s="89">
        <v>11.3</v>
      </c>
      <c r="D4" s="89">
        <v>31.9</v>
      </c>
      <c r="E4" s="89">
        <v>6.53</v>
      </c>
      <c r="F4" s="89">
        <v>6.98</v>
      </c>
      <c r="G4" s="89">
        <v>26.2</v>
      </c>
    </row>
    <row r="5" spans="1:7" x14ac:dyDescent="0.25">
      <c r="A5" s="88">
        <v>42008</v>
      </c>
      <c r="B5" s="89">
        <v>26.5</v>
      </c>
      <c r="C5" s="89">
        <v>17.899999999999999</v>
      </c>
      <c r="D5" s="89">
        <v>21.6</v>
      </c>
      <c r="E5" s="89">
        <v>10.4</v>
      </c>
      <c r="F5" s="89">
        <v>9.6</v>
      </c>
      <c r="G5" s="89">
        <v>40.1</v>
      </c>
    </row>
    <row r="6" spans="1:7" x14ac:dyDescent="0.25">
      <c r="A6" s="88">
        <v>42009</v>
      </c>
      <c r="B6" s="89">
        <v>24.8</v>
      </c>
      <c r="C6" s="89">
        <v>13.9</v>
      </c>
      <c r="D6" s="89">
        <v>26.9</v>
      </c>
      <c r="E6" s="89">
        <v>8.35</v>
      </c>
      <c r="F6" s="89">
        <v>8.76</v>
      </c>
      <c r="G6" s="89">
        <v>34.5</v>
      </c>
    </row>
    <row r="7" spans="1:7" x14ac:dyDescent="0.25">
      <c r="A7" s="88">
        <v>42010</v>
      </c>
      <c r="B7" s="89">
        <v>21</v>
      </c>
      <c r="C7" s="89">
        <v>12.1</v>
      </c>
      <c r="D7" s="89">
        <v>24.6</v>
      </c>
      <c r="E7" s="89">
        <v>6.84</v>
      </c>
      <c r="F7" s="89">
        <v>7.27</v>
      </c>
      <c r="G7" s="89">
        <v>30.2</v>
      </c>
    </row>
    <row r="8" spans="1:7" x14ac:dyDescent="0.25">
      <c r="A8" s="88">
        <v>42011</v>
      </c>
      <c r="B8" s="89">
        <v>20.3</v>
      </c>
      <c r="C8" s="89">
        <v>11.7</v>
      </c>
      <c r="D8" s="89">
        <v>11.3</v>
      </c>
      <c r="E8" s="89">
        <v>6.2</v>
      </c>
      <c r="F8" s="89">
        <v>6.83</v>
      </c>
      <c r="G8" s="89">
        <v>28.3</v>
      </c>
    </row>
    <row r="9" spans="1:7" x14ac:dyDescent="0.25">
      <c r="A9" s="88">
        <v>42012</v>
      </c>
      <c r="B9" s="89">
        <v>19.5</v>
      </c>
      <c r="C9" s="89">
        <v>11.2</v>
      </c>
      <c r="D9" s="89">
        <v>12.2</v>
      </c>
      <c r="E9" s="89">
        <v>5.96</v>
      </c>
      <c r="F9" s="89">
        <v>6.61</v>
      </c>
      <c r="G9" s="89">
        <v>28.1</v>
      </c>
    </row>
    <row r="10" spans="1:7" x14ac:dyDescent="0.25">
      <c r="A10" s="88">
        <v>42013</v>
      </c>
      <c r="B10" s="89">
        <v>18.399999999999999</v>
      </c>
      <c r="C10" s="89">
        <v>10.8</v>
      </c>
      <c r="D10" s="89">
        <v>14.2</v>
      </c>
      <c r="E10" s="89">
        <v>5.56</v>
      </c>
      <c r="F10" s="89">
        <v>6.58</v>
      </c>
      <c r="G10" s="89">
        <v>29.8</v>
      </c>
    </row>
    <row r="11" spans="1:7" x14ac:dyDescent="0.25">
      <c r="A11" s="88">
        <v>42014</v>
      </c>
      <c r="B11" s="89">
        <v>18.2</v>
      </c>
      <c r="C11" s="89">
        <v>11.3</v>
      </c>
      <c r="D11" s="89">
        <v>27.2</v>
      </c>
      <c r="E11" s="89">
        <v>5.32</v>
      </c>
      <c r="F11" s="89">
        <v>7.34</v>
      </c>
      <c r="G11" s="89">
        <v>35</v>
      </c>
    </row>
    <row r="12" spans="1:7" x14ac:dyDescent="0.25">
      <c r="A12" s="88">
        <v>42015</v>
      </c>
      <c r="B12" s="89">
        <v>16.399999999999999</v>
      </c>
      <c r="C12" s="89">
        <v>11.8</v>
      </c>
      <c r="D12" s="89">
        <v>26.7</v>
      </c>
      <c r="E12" s="89">
        <v>5.53</v>
      </c>
      <c r="F12" s="89">
        <v>10.3</v>
      </c>
      <c r="G12" s="89">
        <v>49.4</v>
      </c>
    </row>
    <row r="13" spans="1:7" x14ac:dyDescent="0.25">
      <c r="A13" s="88">
        <v>42016</v>
      </c>
      <c r="B13" s="89">
        <v>17.100000000000001</v>
      </c>
      <c r="C13" s="89">
        <v>11.1</v>
      </c>
      <c r="D13" s="89">
        <v>31.4</v>
      </c>
      <c r="E13" s="89">
        <v>5.52</v>
      </c>
      <c r="F13" s="89">
        <v>10.3</v>
      </c>
      <c r="G13" s="89">
        <v>50.1</v>
      </c>
    </row>
    <row r="14" spans="1:7" x14ac:dyDescent="0.25">
      <c r="A14" s="88">
        <v>42017</v>
      </c>
      <c r="B14" s="89">
        <v>15.9</v>
      </c>
      <c r="C14" s="89">
        <v>10</v>
      </c>
      <c r="D14" s="89">
        <v>38.200000000000003</v>
      </c>
      <c r="E14" s="89">
        <v>5</v>
      </c>
      <c r="F14" s="89">
        <v>8.0399999999999991</v>
      </c>
      <c r="G14" s="89">
        <v>44.4</v>
      </c>
    </row>
    <row r="15" spans="1:7" x14ac:dyDescent="0.25">
      <c r="A15" s="88">
        <v>42018</v>
      </c>
      <c r="B15" s="89">
        <v>17.3</v>
      </c>
      <c r="C15" s="89">
        <v>10.199999999999999</v>
      </c>
      <c r="D15" s="89">
        <v>38.5</v>
      </c>
      <c r="E15" s="89">
        <v>4.95</v>
      </c>
      <c r="F15" s="89">
        <v>9.48</v>
      </c>
      <c r="G15" s="89">
        <v>53.2</v>
      </c>
    </row>
    <row r="16" spans="1:7" x14ac:dyDescent="0.25">
      <c r="A16" s="88">
        <v>42019</v>
      </c>
      <c r="B16" s="89">
        <v>16.600000000000001</v>
      </c>
      <c r="C16" s="89">
        <v>9.9</v>
      </c>
      <c r="D16" s="89">
        <v>38.299999999999997</v>
      </c>
      <c r="E16" s="89">
        <v>4.87</v>
      </c>
      <c r="F16" s="89">
        <v>9.31</v>
      </c>
      <c r="G16" s="89">
        <v>54.2</v>
      </c>
    </row>
    <row r="17" spans="1:7" x14ac:dyDescent="0.25">
      <c r="A17" s="88">
        <v>42020</v>
      </c>
      <c r="B17" s="89">
        <v>16.399999999999999</v>
      </c>
      <c r="C17" s="89">
        <v>10.9</v>
      </c>
      <c r="D17" s="89">
        <v>34.1</v>
      </c>
      <c r="E17" s="89">
        <v>6.88</v>
      </c>
      <c r="F17" s="89">
        <v>17.2</v>
      </c>
      <c r="G17" s="89">
        <v>51.1</v>
      </c>
    </row>
    <row r="18" spans="1:7" x14ac:dyDescent="0.25">
      <c r="A18" s="88">
        <v>42021</v>
      </c>
      <c r="B18" s="89">
        <v>21.2</v>
      </c>
      <c r="C18" s="89">
        <v>12.6</v>
      </c>
      <c r="D18" s="89">
        <v>26.3</v>
      </c>
      <c r="E18" s="89">
        <v>10.8</v>
      </c>
      <c r="F18" s="89">
        <v>15.7</v>
      </c>
      <c r="G18" s="89">
        <v>54.6</v>
      </c>
    </row>
    <row r="19" spans="1:7" x14ac:dyDescent="0.25">
      <c r="A19" s="88">
        <v>42022</v>
      </c>
      <c r="B19" s="89">
        <v>15.3</v>
      </c>
      <c r="C19" s="89">
        <v>10.199999999999999</v>
      </c>
      <c r="D19" s="89">
        <v>21.9</v>
      </c>
      <c r="E19" s="89">
        <v>7.06</v>
      </c>
      <c r="F19" s="89">
        <v>11.2</v>
      </c>
      <c r="G19" s="89">
        <v>46.6</v>
      </c>
    </row>
    <row r="20" spans="1:7" x14ac:dyDescent="0.25">
      <c r="A20" s="88">
        <v>42023</v>
      </c>
      <c r="B20" s="89">
        <v>15.5</v>
      </c>
      <c r="C20" s="89">
        <v>9.84</v>
      </c>
      <c r="D20" s="89">
        <v>28.6</v>
      </c>
      <c r="E20" s="89">
        <v>6.52</v>
      </c>
      <c r="F20" s="89">
        <v>10.199999999999999</v>
      </c>
      <c r="G20" s="89">
        <v>40.6</v>
      </c>
    </row>
    <row r="21" spans="1:7" x14ac:dyDescent="0.25">
      <c r="A21" s="88">
        <v>42024</v>
      </c>
      <c r="B21" s="89">
        <v>17.2</v>
      </c>
      <c r="C21" s="89">
        <v>9.83</v>
      </c>
      <c r="D21" s="89">
        <v>37.6</v>
      </c>
      <c r="E21" s="89">
        <v>6.6</v>
      </c>
      <c r="F21" s="89">
        <v>9.41</v>
      </c>
      <c r="G21" s="89">
        <v>36.1</v>
      </c>
    </row>
    <row r="22" spans="1:7" x14ac:dyDescent="0.25">
      <c r="A22" s="88">
        <v>42025</v>
      </c>
      <c r="B22" s="89">
        <v>15.9</v>
      </c>
      <c r="C22" s="89">
        <v>9.4700000000000006</v>
      </c>
      <c r="D22" s="89">
        <v>36.4</v>
      </c>
      <c r="E22" s="89">
        <v>6.25</v>
      </c>
      <c r="F22" s="89">
        <v>8.9700000000000006</v>
      </c>
      <c r="G22" s="89">
        <v>31.5</v>
      </c>
    </row>
    <row r="23" spans="1:7" x14ac:dyDescent="0.25">
      <c r="A23" s="88">
        <v>42026</v>
      </c>
      <c r="B23" s="89">
        <v>15.5</v>
      </c>
      <c r="C23" s="89">
        <v>8.9</v>
      </c>
      <c r="D23" s="89">
        <v>28.5</v>
      </c>
      <c r="E23" s="89">
        <v>5.91</v>
      </c>
      <c r="F23" s="89">
        <v>8.23</v>
      </c>
      <c r="G23" s="89">
        <v>28.3</v>
      </c>
    </row>
    <row r="24" spans="1:7" x14ac:dyDescent="0.25">
      <c r="A24" s="88">
        <v>42027</v>
      </c>
      <c r="B24" s="89">
        <v>14.6</v>
      </c>
      <c r="C24" s="89">
        <v>8.66</v>
      </c>
      <c r="D24" s="89">
        <v>25.5</v>
      </c>
      <c r="E24" s="89">
        <v>5.83</v>
      </c>
      <c r="F24" s="89">
        <v>7.58</v>
      </c>
      <c r="G24" s="89">
        <v>25.6</v>
      </c>
    </row>
    <row r="25" spans="1:7" x14ac:dyDescent="0.25">
      <c r="A25" s="88">
        <v>42028</v>
      </c>
      <c r="B25" s="89">
        <v>13.1</v>
      </c>
      <c r="C25" s="89">
        <v>7.83</v>
      </c>
      <c r="D25" s="89">
        <v>19.5</v>
      </c>
      <c r="E25" s="89">
        <v>5.29</v>
      </c>
      <c r="F25" s="89">
        <v>7.44</v>
      </c>
      <c r="G25" s="89">
        <v>22.7</v>
      </c>
    </row>
    <row r="26" spans="1:7" x14ac:dyDescent="0.25">
      <c r="A26" s="88">
        <v>42029</v>
      </c>
      <c r="B26" s="89">
        <v>12.3</v>
      </c>
      <c r="C26" s="89">
        <v>7.58</v>
      </c>
      <c r="D26" s="89">
        <v>18.2</v>
      </c>
      <c r="E26" s="89">
        <v>4.8099999999999996</v>
      </c>
      <c r="F26" s="89">
        <v>7.84</v>
      </c>
      <c r="G26" s="89">
        <v>20.6</v>
      </c>
    </row>
    <row r="27" spans="1:7" x14ac:dyDescent="0.25">
      <c r="A27" s="88">
        <v>42030</v>
      </c>
      <c r="B27" s="89">
        <v>13.1</v>
      </c>
      <c r="C27" s="89">
        <v>7.39</v>
      </c>
      <c r="D27" s="89">
        <v>16.399999999999999</v>
      </c>
      <c r="E27" s="89">
        <v>4.76</v>
      </c>
      <c r="F27" s="89">
        <v>7.6</v>
      </c>
      <c r="G27" s="89">
        <v>20.100000000000001</v>
      </c>
    </row>
    <row r="28" spans="1:7" x14ac:dyDescent="0.25">
      <c r="A28" s="88">
        <v>42031</v>
      </c>
      <c r="B28" s="89">
        <v>14.6</v>
      </c>
      <c r="C28" s="89">
        <v>7.34</v>
      </c>
      <c r="D28" s="89">
        <v>14.2</v>
      </c>
      <c r="E28" s="89">
        <v>7.16</v>
      </c>
      <c r="F28" s="89">
        <v>10.9</v>
      </c>
      <c r="G28" s="89">
        <v>26.4</v>
      </c>
    </row>
    <row r="29" spans="1:7" x14ac:dyDescent="0.25">
      <c r="A29" s="88">
        <v>42032</v>
      </c>
      <c r="B29" s="89">
        <v>14.7</v>
      </c>
      <c r="C29" s="89">
        <v>7.11</v>
      </c>
      <c r="D29" s="89">
        <v>24</v>
      </c>
      <c r="E29" s="89">
        <v>6.73</v>
      </c>
      <c r="F29" s="89">
        <v>9.26</v>
      </c>
      <c r="G29" s="89">
        <v>26.9</v>
      </c>
    </row>
    <row r="30" spans="1:7" x14ac:dyDescent="0.25">
      <c r="A30" s="88">
        <v>42033</v>
      </c>
      <c r="B30" s="89">
        <v>16.5</v>
      </c>
      <c r="C30" s="89">
        <v>8.43</v>
      </c>
      <c r="D30" s="89">
        <v>27.8</v>
      </c>
      <c r="E30" s="89">
        <v>8.0299999999999994</v>
      </c>
      <c r="F30" s="89">
        <v>16.8</v>
      </c>
      <c r="G30" s="89">
        <v>49.3</v>
      </c>
    </row>
    <row r="31" spans="1:7" x14ac:dyDescent="0.25">
      <c r="A31" s="88">
        <v>42034</v>
      </c>
      <c r="B31" s="89">
        <v>18.899999999999999</v>
      </c>
      <c r="C31" s="89">
        <v>14.1</v>
      </c>
      <c r="D31" s="89">
        <v>33.9</v>
      </c>
      <c r="E31" s="89">
        <v>16.399999999999999</v>
      </c>
      <c r="F31" s="89">
        <v>37.4</v>
      </c>
      <c r="G31" s="89">
        <v>96.4</v>
      </c>
    </row>
    <row r="32" spans="1:7" x14ac:dyDescent="0.25">
      <c r="A32" s="88">
        <v>42035</v>
      </c>
      <c r="B32" s="89">
        <v>15.8</v>
      </c>
      <c r="C32" s="89">
        <v>11.9</v>
      </c>
      <c r="D32" s="89">
        <v>33.700000000000003</v>
      </c>
      <c r="E32" s="89">
        <v>12.2</v>
      </c>
      <c r="F32" s="89">
        <v>23.4</v>
      </c>
      <c r="G32" s="89">
        <v>92.5</v>
      </c>
    </row>
    <row r="33" spans="1:7" x14ac:dyDescent="0.25">
      <c r="A33" s="88">
        <v>42036</v>
      </c>
      <c r="B33" s="89">
        <v>15.1</v>
      </c>
      <c r="C33" s="89">
        <v>11.3</v>
      </c>
      <c r="D33" s="89">
        <v>33.299999999999997</v>
      </c>
      <c r="E33" s="89">
        <v>10.5</v>
      </c>
      <c r="F33" s="89">
        <v>18.7</v>
      </c>
      <c r="G33" s="89">
        <v>77.400000000000006</v>
      </c>
    </row>
    <row r="34" spans="1:7" x14ac:dyDescent="0.25">
      <c r="A34" s="88">
        <v>42037</v>
      </c>
      <c r="B34" s="89">
        <v>17.2</v>
      </c>
      <c r="C34" s="89">
        <v>10.9</v>
      </c>
      <c r="D34" s="89">
        <v>32.200000000000003</v>
      </c>
      <c r="E34" s="89">
        <v>9.4499999999999993</v>
      </c>
      <c r="F34" s="89">
        <v>16.2</v>
      </c>
      <c r="G34" s="89">
        <v>67.8</v>
      </c>
    </row>
    <row r="35" spans="1:7" x14ac:dyDescent="0.25">
      <c r="A35" s="88">
        <v>42038</v>
      </c>
      <c r="B35" s="89">
        <v>15</v>
      </c>
      <c r="C35" s="89">
        <v>10.7</v>
      </c>
      <c r="D35" s="89">
        <v>29.1</v>
      </c>
      <c r="E35" s="89">
        <v>8.42</v>
      </c>
      <c r="F35" s="89">
        <v>13.5</v>
      </c>
      <c r="G35" s="89">
        <v>59.4</v>
      </c>
    </row>
    <row r="36" spans="1:7" x14ac:dyDescent="0.25">
      <c r="A36" s="88">
        <v>42039</v>
      </c>
      <c r="B36" s="89">
        <v>15.5</v>
      </c>
      <c r="C36" s="89">
        <v>10.4</v>
      </c>
      <c r="D36" s="89">
        <v>27.9</v>
      </c>
      <c r="E36" s="89">
        <v>7.81</v>
      </c>
      <c r="F36" s="89">
        <v>12.2</v>
      </c>
      <c r="G36" s="89">
        <v>49.7</v>
      </c>
    </row>
    <row r="37" spans="1:7" x14ac:dyDescent="0.25">
      <c r="A37" s="88">
        <v>42040</v>
      </c>
      <c r="B37" s="89">
        <v>12.5</v>
      </c>
      <c r="C37" s="89">
        <v>9.08</v>
      </c>
      <c r="D37" s="89">
        <v>29</v>
      </c>
      <c r="E37" s="89">
        <v>6.89</v>
      </c>
      <c r="F37" s="89">
        <v>11.1</v>
      </c>
      <c r="G37" s="89">
        <v>40.5</v>
      </c>
    </row>
    <row r="38" spans="1:7" x14ac:dyDescent="0.25">
      <c r="A38" s="88">
        <v>42041</v>
      </c>
      <c r="B38" s="89">
        <v>11.2</v>
      </c>
      <c r="C38" s="89">
        <v>9.2799999999999994</v>
      </c>
      <c r="D38" s="89">
        <v>28.6</v>
      </c>
      <c r="E38" s="89">
        <v>6.46</v>
      </c>
      <c r="F38" s="89">
        <v>10.4</v>
      </c>
      <c r="G38" s="89">
        <v>34.6</v>
      </c>
    </row>
    <row r="39" spans="1:7" x14ac:dyDescent="0.25">
      <c r="A39" s="88">
        <v>42042</v>
      </c>
      <c r="B39" s="89">
        <v>12.8</v>
      </c>
      <c r="C39" s="89">
        <v>9.0500000000000007</v>
      </c>
      <c r="D39" s="89">
        <v>28.5</v>
      </c>
      <c r="E39" s="89">
        <v>6.14</v>
      </c>
      <c r="F39" s="89">
        <v>9.7200000000000006</v>
      </c>
      <c r="G39" s="89">
        <v>30.4</v>
      </c>
    </row>
    <row r="40" spans="1:7" x14ac:dyDescent="0.25">
      <c r="A40" s="88">
        <v>42043</v>
      </c>
      <c r="B40" s="89">
        <v>12.5</v>
      </c>
      <c r="C40" s="89">
        <v>12.3</v>
      </c>
      <c r="D40" s="89">
        <v>27.9</v>
      </c>
      <c r="E40" s="89">
        <v>5.41</v>
      </c>
      <c r="F40" s="89">
        <v>9.17</v>
      </c>
      <c r="G40" s="89">
        <v>26.5</v>
      </c>
    </row>
    <row r="41" spans="1:7" x14ac:dyDescent="0.25">
      <c r="A41" s="88">
        <v>42044</v>
      </c>
      <c r="B41" s="89">
        <v>12.5</v>
      </c>
      <c r="C41" s="89">
        <v>9.02</v>
      </c>
      <c r="D41" s="89">
        <v>31.1</v>
      </c>
      <c r="E41" s="89">
        <v>5.38</v>
      </c>
      <c r="F41" s="89">
        <v>8.92</v>
      </c>
      <c r="G41" s="89">
        <v>24.3</v>
      </c>
    </row>
    <row r="42" spans="1:7" x14ac:dyDescent="0.25">
      <c r="A42" s="88">
        <v>42045</v>
      </c>
      <c r="B42" s="89">
        <v>14.1</v>
      </c>
      <c r="C42" s="89">
        <v>8.3800000000000008</v>
      </c>
      <c r="D42" s="89">
        <v>39</v>
      </c>
      <c r="E42" s="89">
        <v>4.96</v>
      </c>
      <c r="F42" s="89">
        <v>8.5399999999999991</v>
      </c>
      <c r="G42" s="89">
        <v>23</v>
      </c>
    </row>
    <row r="43" spans="1:7" x14ac:dyDescent="0.25">
      <c r="A43" s="88">
        <v>42046</v>
      </c>
      <c r="B43" s="89">
        <v>12.8</v>
      </c>
      <c r="C43" s="89">
        <v>8.4600000000000009</v>
      </c>
      <c r="D43" s="89">
        <v>38.9</v>
      </c>
      <c r="E43" s="89">
        <v>4.93</v>
      </c>
      <c r="F43" s="89">
        <v>8.3000000000000007</v>
      </c>
      <c r="G43" s="89">
        <v>22.3</v>
      </c>
    </row>
    <row r="44" spans="1:7" x14ac:dyDescent="0.25">
      <c r="A44" s="88">
        <v>42047</v>
      </c>
      <c r="B44" s="89">
        <v>13.9</v>
      </c>
      <c r="C44" s="89">
        <v>8.3699999999999992</v>
      </c>
      <c r="D44" s="89">
        <v>38.9</v>
      </c>
      <c r="E44" s="89">
        <v>5.45</v>
      </c>
      <c r="F44" s="89">
        <v>8.07</v>
      </c>
      <c r="G44" s="89">
        <v>21.2</v>
      </c>
    </row>
    <row r="45" spans="1:7" x14ac:dyDescent="0.25">
      <c r="A45" s="88">
        <v>42048</v>
      </c>
      <c r="B45" s="89">
        <v>16</v>
      </c>
      <c r="C45" s="89">
        <v>8.77</v>
      </c>
      <c r="D45" s="89">
        <v>35.799999999999997</v>
      </c>
      <c r="E45" s="89">
        <v>6.09</v>
      </c>
      <c r="F45" s="89">
        <v>8</v>
      </c>
      <c r="G45" s="89">
        <v>20.100000000000001</v>
      </c>
    </row>
    <row r="46" spans="1:7" x14ac:dyDescent="0.25">
      <c r="A46" s="88">
        <v>42049</v>
      </c>
      <c r="B46" s="89">
        <v>19.7</v>
      </c>
      <c r="C46" s="89">
        <v>12.7</v>
      </c>
      <c r="D46" s="89">
        <v>25.5</v>
      </c>
      <c r="E46" s="89">
        <v>11</v>
      </c>
      <c r="F46" s="89">
        <v>14.7</v>
      </c>
      <c r="G46" s="89">
        <v>27.7</v>
      </c>
    </row>
    <row r="47" spans="1:7" x14ac:dyDescent="0.25">
      <c r="A47" s="88">
        <v>42050</v>
      </c>
      <c r="B47" s="89">
        <v>22</v>
      </c>
      <c r="C47" s="89">
        <v>15.9</v>
      </c>
      <c r="D47" s="89">
        <v>30.5</v>
      </c>
      <c r="E47" s="89">
        <v>11.1</v>
      </c>
      <c r="F47" s="89">
        <v>21.2</v>
      </c>
      <c r="G47" s="89">
        <v>52.5</v>
      </c>
    </row>
    <row r="48" spans="1:7" x14ac:dyDescent="0.25">
      <c r="A48" s="88">
        <v>42051</v>
      </c>
      <c r="B48" s="89">
        <v>23.1</v>
      </c>
      <c r="C48" s="89">
        <v>14.8</v>
      </c>
      <c r="D48" s="89">
        <v>42.5</v>
      </c>
      <c r="E48" s="89">
        <v>9.77</v>
      </c>
      <c r="F48" s="89">
        <v>14.5</v>
      </c>
      <c r="G48" s="89">
        <v>54.4</v>
      </c>
    </row>
    <row r="49" spans="1:7" x14ac:dyDescent="0.25">
      <c r="A49" s="88">
        <v>42052</v>
      </c>
      <c r="B49" s="89">
        <v>23.3</v>
      </c>
      <c r="C49" s="89">
        <v>14.1</v>
      </c>
      <c r="D49" s="89">
        <v>42.2</v>
      </c>
      <c r="E49" s="89">
        <v>9.0500000000000007</v>
      </c>
      <c r="F49" s="89">
        <v>11.7</v>
      </c>
      <c r="G49" s="89">
        <v>46</v>
      </c>
    </row>
    <row r="50" spans="1:7" x14ac:dyDescent="0.25">
      <c r="A50" s="88">
        <v>42053</v>
      </c>
      <c r="B50" s="89">
        <v>22.7</v>
      </c>
      <c r="C50" s="89">
        <v>13.2</v>
      </c>
      <c r="D50" s="89">
        <v>41.6</v>
      </c>
      <c r="E50" s="89">
        <v>8.41</v>
      </c>
      <c r="F50" s="89">
        <v>11</v>
      </c>
      <c r="G50" s="89">
        <v>38.9</v>
      </c>
    </row>
    <row r="51" spans="1:7" x14ac:dyDescent="0.25">
      <c r="A51" s="88">
        <v>42054</v>
      </c>
      <c r="B51" s="89">
        <v>19.7</v>
      </c>
      <c r="C51" s="89">
        <v>12.5</v>
      </c>
      <c r="D51" s="89">
        <v>41.2</v>
      </c>
      <c r="E51" s="89">
        <v>8.0399999999999991</v>
      </c>
      <c r="F51" s="89">
        <v>9.92</v>
      </c>
      <c r="G51" s="89">
        <v>35.1</v>
      </c>
    </row>
    <row r="52" spans="1:7" x14ac:dyDescent="0.25">
      <c r="A52" s="88">
        <v>42055</v>
      </c>
      <c r="B52" s="89">
        <v>20.9</v>
      </c>
      <c r="C52" s="89">
        <v>12.4</v>
      </c>
      <c r="D52" s="89">
        <v>40.799999999999997</v>
      </c>
      <c r="E52" s="89">
        <v>7.91</v>
      </c>
      <c r="F52" s="89">
        <v>9.43</v>
      </c>
      <c r="G52" s="89">
        <v>32</v>
      </c>
    </row>
    <row r="53" spans="1:7" x14ac:dyDescent="0.25">
      <c r="A53" s="88">
        <v>42056</v>
      </c>
      <c r="B53" s="89">
        <v>21.8</v>
      </c>
      <c r="C53" s="89">
        <v>14.1</v>
      </c>
      <c r="D53" s="89">
        <v>41.1</v>
      </c>
      <c r="E53" s="89">
        <v>9.9</v>
      </c>
      <c r="F53" s="89">
        <v>16.8</v>
      </c>
      <c r="G53" s="89">
        <v>41.6</v>
      </c>
    </row>
    <row r="54" spans="1:7" x14ac:dyDescent="0.25">
      <c r="A54" s="88">
        <v>42057</v>
      </c>
      <c r="B54" s="89">
        <v>21.3</v>
      </c>
      <c r="C54" s="89">
        <v>13.9</v>
      </c>
      <c r="D54" s="89">
        <v>40.6</v>
      </c>
      <c r="E54" s="89">
        <v>9.69</v>
      </c>
      <c r="F54" s="89">
        <v>15.1</v>
      </c>
      <c r="G54" s="89">
        <v>42.6</v>
      </c>
    </row>
    <row r="55" spans="1:7" x14ac:dyDescent="0.25">
      <c r="A55" s="88">
        <v>42058</v>
      </c>
      <c r="B55" s="89">
        <v>21.5</v>
      </c>
      <c r="C55" s="89">
        <v>13.9</v>
      </c>
      <c r="D55" s="89">
        <v>40.4</v>
      </c>
      <c r="E55" s="89">
        <v>9.0399999999999991</v>
      </c>
      <c r="F55" s="89">
        <v>15.5</v>
      </c>
      <c r="G55" s="89">
        <v>39.299999999999997</v>
      </c>
    </row>
    <row r="56" spans="1:7" x14ac:dyDescent="0.25">
      <c r="A56" s="88">
        <v>42059</v>
      </c>
      <c r="B56" s="89">
        <v>25</v>
      </c>
      <c r="C56" s="89">
        <v>17.5</v>
      </c>
      <c r="D56" s="89">
        <v>40.4</v>
      </c>
      <c r="E56" s="89">
        <v>10.5</v>
      </c>
      <c r="F56" s="89">
        <v>18.600000000000001</v>
      </c>
      <c r="G56" s="89">
        <v>44.6</v>
      </c>
    </row>
    <row r="57" spans="1:7" x14ac:dyDescent="0.25">
      <c r="A57" s="88">
        <v>42060</v>
      </c>
      <c r="B57" s="89">
        <v>22.5</v>
      </c>
      <c r="C57" s="89">
        <v>14.7</v>
      </c>
      <c r="D57" s="89">
        <v>51.4</v>
      </c>
      <c r="E57" s="89">
        <v>8.9600000000000009</v>
      </c>
      <c r="F57" s="89">
        <v>15.7</v>
      </c>
      <c r="G57" s="89">
        <v>39.700000000000003</v>
      </c>
    </row>
    <row r="58" spans="1:7" x14ac:dyDescent="0.25">
      <c r="A58" s="88">
        <v>42061</v>
      </c>
      <c r="B58" s="89">
        <v>23.3</v>
      </c>
      <c r="C58" s="89">
        <v>15.3</v>
      </c>
      <c r="D58" s="89">
        <v>56.5</v>
      </c>
      <c r="E58" s="89">
        <v>8.81</v>
      </c>
      <c r="F58" s="89">
        <v>17.8</v>
      </c>
      <c r="G58" s="89">
        <v>35.799999999999997</v>
      </c>
    </row>
    <row r="59" spans="1:7" x14ac:dyDescent="0.25">
      <c r="A59" s="88">
        <v>42062</v>
      </c>
      <c r="B59" s="89">
        <v>34.200000000000003</v>
      </c>
      <c r="C59" s="89">
        <v>21.6</v>
      </c>
      <c r="D59" s="89">
        <v>59.2</v>
      </c>
      <c r="E59" s="89">
        <v>15.4</v>
      </c>
      <c r="F59" s="89">
        <v>23.8</v>
      </c>
      <c r="G59" s="89">
        <v>43.4</v>
      </c>
    </row>
    <row r="60" spans="1:7" x14ac:dyDescent="0.25">
      <c r="A60" s="88">
        <v>42063</v>
      </c>
      <c r="B60" s="89">
        <v>32.1</v>
      </c>
      <c r="C60" s="89">
        <v>18</v>
      </c>
      <c r="D60" s="89">
        <v>59.1</v>
      </c>
      <c r="E60" s="89">
        <v>13.7</v>
      </c>
      <c r="F60" s="89">
        <v>19.100000000000001</v>
      </c>
      <c r="G60" s="89">
        <v>46.5</v>
      </c>
    </row>
    <row r="61" spans="1:7" x14ac:dyDescent="0.25">
      <c r="A61" s="88">
        <v>42064</v>
      </c>
      <c r="B61" s="89">
        <v>29.9</v>
      </c>
      <c r="C61" s="89">
        <v>21.9</v>
      </c>
      <c r="D61" s="89">
        <v>60</v>
      </c>
      <c r="E61" s="89">
        <v>13.8</v>
      </c>
      <c r="F61" s="89">
        <v>19.100000000000001</v>
      </c>
      <c r="G61" s="89">
        <v>46</v>
      </c>
    </row>
    <row r="62" spans="1:7" x14ac:dyDescent="0.25">
      <c r="A62" s="88">
        <v>42065</v>
      </c>
      <c r="B62" s="89">
        <v>52.3</v>
      </c>
      <c r="C62" s="89">
        <v>59.6</v>
      </c>
      <c r="D62" s="89">
        <v>60.5</v>
      </c>
      <c r="E62" s="89">
        <v>18.7</v>
      </c>
      <c r="F62" s="89">
        <v>25.3</v>
      </c>
      <c r="G62" s="89">
        <v>49.9</v>
      </c>
    </row>
    <row r="63" spans="1:7" x14ac:dyDescent="0.25">
      <c r="A63" s="88">
        <v>42066</v>
      </c>
      <c r="B63" s="89">
        <v>60.2</v>
      </c>
      <c r="C63" s="89">
        <v>56.7</v>
      </c>
      <c r="D63" s="89">
        <v>59.5</v>
      </c>
      <c r="E63" s="89">
        <v>17.5</v>
      </c>
      <c r="F63" s="89">
        <v>22.2</v>
      </c>
      <c r="G63" s="89">
        <v>44.8</v>
      </c>
    </row>
    <row r="64" spans="1:7" x14ac:dyDescent="0.25">
      <c r="A64" s="88">
        <v>42067</v>
      </c>
      <c r="B64" s="89">
        <v>54.9</v>
      </c>
      <c r="C64" s="89">
        <v>44.8</v>
      </c>
      <c r="D64" s="89">
        <v>59.8</v>
      </c>
      <c r="E64" s="89">
        <v>15.9</v>
      </c>
      <c r="F64" s="89">
        <v>20.7</v>
      </c>
      <c r="G64" s="89">
        <v>41.8</v>
      </c>
    </row>
    <row r="65" spans="1:7" x14ac:dyDescent="0.25">
      <c r="A65" s="88">
        <v>42068</v>
      </c>
      <c r="B65" s="89">
        <v>48.9</v>
      </c>
      <c r="C65" s="89">
        <v>36</v>
      </c>
      <c r="D65" s="89">
        <v>58.7</v>
      </c>
      <c r="E65" s="89">
        <v>14.5</v>
      </c>
      <c r="F65" s="89">
        <v>18.7</v>
      </c>
      <c r="G65" s="89">
        <v>37.5</v>
      </c>
    </row>
    <row r="66" spans="1:7" x14ac:dyDescent="0.25">
      <c r="A66" s="88">
        <v>42069</v>
      </c>
      <c r="B66" s="89">
        <v>42.5</v>
      </c>
      <c r="C66" s="89">
        <v>31.6</v>
      </c>
      <c r="D66" s="89">
        <v>57.9</v>
      </c>
      <c r="E66" s="89">
        <v>12.8</v>
      </c>
      <c r="F66" s="89">
        <v>16.100000000000001</v>
      </c>
      <c r="G66" s="89">
        <v>32.799999999999997</v>
      </c>
    </row>
    <row r="67" spans="1:7" x14ac:dyDescent="0.25">
      <c r="A67" s="88">
        <v>42070</v>
      </c>
      <c r="B67" s="89">
        <v>40.1</v>
      </c>
      <c r="C67" s="89">
        <v>28.9</v>
      </c>
      <c r="D67" s="89">
        <v>57.5</v>
      </c>
      <c r="E67" s="89">
        <v>11.3</v>
      </c>
      <c r="F67" s="89">
        <v>14.6</v>
      </c>
      <c r="G67" s="89">
        <v>29.3</v>
      </c>
    </row>
    <row r="68" spans="1:7" x14ac:dyDescent="0.25">
      <c r="A68" s="88">
        <v>42071</v>
      </c>
      <c r="B68" s="89">
        <v>36.9</v>
      </c>
      <c r="C68" s="89">
        <v>26.7</v>
      </c>
      <c r="D68" s="89">
        <v>56.9</v>
      </c>
      <c r="E68" s="89">
        <v>10.3</v>
      </c>
      <c r="F68" s="89">
        <v>13.7</v>
      </c>
      <c r="G68" s="89">
        <v>27.2</v>
      </c>
    </row>
    <row r="69" spans="1:7" x14ac:dyDescent="0.25">
      <c r="A69" s="88">
        <v>42072</v>
      </c>
      <c r="B69" s="89">
        <v>37.4</v>
      </c>
      <c r="C69" s="89">
        <v>25.2</v>
      </c>
      <c r="D69" s="89">
        <v>51.7</v>
      </c>
      <c r="E69" s="89">
        <v>9.6999999999999993</v>
      </c>
      <c r="F69" s="89">
        <v>13</v>
      </c>
      <c r="G69" s="89">
        <v>24.7</v>
      </c>
    </row>
    <row r="70" spans="1:7" x14ac:dyDescent="0.25">
      <c r="A70" s="88">
        <v>42073</v>
      </c>
      <c r="B70" s="89">
        <v>38.700000000000003</v>
      </c>
      <c r="C70" s="89">
        <v>22.8</v>
      </c>
      <c r="D70" s="89">
        <v>39.799999999999997</v>
      </c>
      <c r="E70" s="89">
        <v>8.93</v>
      </c>
      <c r="F70" s="89">
        <v>12.2</v>
      </c>
      <c r="G70" s="89">
        <v>22.3</v>
      </c>
    </row>
    <row r="71" spans="1:7" x14ac:dyDescent="0.25">
      <c r="A71" s="88">
        <v>42074</v>
      </c>
      <c r="B71" s="89">
        <v>37.4</v>
      </c>
      <c r="C71" s="89">
        <v>21.7</v>
      </c>
      <c r="D71" s="89">
        <v>39.5</v>
      </c>
      <c r="E71" s="89">
        <v>8.4600000000000009</v>
      </c>
      <c r="F71" s="89">
        <v>11.6</v>
      </c>
      <c r="G71" s="89">
        <v>20.2</v>
      </c>
    </row>
    <row r="72" spans="1:7" x14ac:dyDescent="0.25">
      <c r="A72" s="88">
        <v>42075</v>
      </c>
      <c r="B72" s="89">
        <v>36.4</v>
      </c>
      <c r="C72" s="89">
        <v>22.8</v>
      </c>
      <c r="D72" s="89">
        <v>39.200000000000003</v>
      </c>
      <c r="E72" s="89">
        <v>8.09</v>
      </c>
      <c r="F72" s="89">
        <v>10.9</v>
      </c>
      <c r="G72" s="89">
        <v>18.600000000000001</v>
      </c>
    </row>
    <row r="73" spans="1:7" x14ac:dyDescent="0.25">
      <c r="A73" s="88">
        <v>42076</v>
      </c>
      <c r="B73" s="89">
        <v>33</v>
      </c>
      <c r="C73" s="89">
        <v>21.5</v>
      </c>
      <c r="D73" s="89">
        <v>39.1</v>
      </c>
      <c r="E73" s="89">
        <v>7.39</v>
      </c>
      <c r="F73" s="89">
        <v>10.5</v>
      </c>
      <c r="G73" s="89">
        <v>17.100000000000001</v>
      </c>
    </row>
    <row r="74" spans="1:7" x14ac:dyDescent="0.25">
      <c r="A74" s="88">
        <v>42077</v>
      </c>
      <c r="B74" s="89">
        <v>30.5</v>
      </c>
      <c r="C74" s="89">
        <v>20.8</v>
      </c>
      <c r="D74" s="89">
        <v>39.299999999999997</v>
      </c>
      <c r="E74" s="89">
        <v>7.99</v>
      </c>
      <c r="F74" s="89">
        <v>11.4</v>
      </c>
      <c r="G74" s="89">
        <v>16</v>
      </c>
    </row>
    <row r="75" spans="1:7" x14ac:dyDescent="0.25">
      <c r="A75" s="88">
        <v>42078</v>
      </c>
      <c r="B75" s="89">
        <v>30.9</v>
      </c>
      <c r="C75" s="89">
        <v>19.3</v>
      </c>
      <c r="D75" s="89">
        <v>38.9</v>
      </c>
      <c r="E75" s="89">
        <v>7.67</v>
      </c>
      <c r="F75" s="89">
        <v>10.6</v>
      </c>
      <c r="G75" s="89">
        <v>15.1</v>
      </c>
    </row>
    <row r="76" spans="1:7" x14ac:dyDescent="0.25">
      <c r="A76" s="88">
        <v>42079</v>
      </c>
      <c r="B76" s="89">
        <v>34.1</v>
      </c>
      <c r="C76" s="89">
        <v>18.899999999999999</v>
      </c>
      <c r="D76" s="89">
        <v>38.9</v>
      </c>
      <c r="E76" s="89">
        <v>7.12</v>
      </c>
      <c r="F76" s="89">
        <v>9.92</v>
      </c>
      <c r="G76" s="89">
        <v>14</v>
      </c>
    </row>
    <row r="77" spans="1:7" x14ac:dyDescent="0.25">
      <c r="A77" s="88">
        <v>42080</v>
      </c>
      <c r="B77" s="89">
        <v>35.6</v>
      </c>
      <c r="C77" s="89">
        <v>17.100000000000001</v>
      </c>
      <c r="D77" s="89">
        <v>38.700000000000003</v>
      </c>
      <c r="E77" s="89">
        <v>6.74</v>
      </c>
      <c r="F77" s="89">
        <v>9.5399999999999991</v>
      </c>
      <c r="G77" s="89">
        <v>13.4</v>
      </c>
    </row>
    <row r="78" spans="1:7" x14ac:dyDescent="0.25">
      <c r="A78" s="88">
        <v>42081</v>
      </c>
      <c r="B78" s="89">
        <v>36.6</v>
      </c>
      <c r="C78" s="89">
        <v>16.600000000000001</v>
      </c>
      <c r="D78" s="89">
        <v>38.6</v>
      </c>
      <c r="E78" s="89">
        <v>6.44</v>
      </c>
      <c r="F78" s="89">
        <v>9.07</v>
      </c>
      <c r="G78" s="89">
        <v>12.5</v>
      </c>
    </row>
    <row r="79" spans="1:7" x14ac:dyDescent="0.25">
      <c r="A79" s="88">
        <v>42082</v>
      </c>
      <c r="B79" s="89">
        <v>33.5</v>
      </c>
      <c r="C79" s="89">
        <v>16.8</v>
      </c>
      <c r="D79" s="89">
        <v>38.299999999999997</v>
      </c>
      <c r="E79" s="89">
        <v>6.1</v>
      </c>
      <c r="F79" s="89">
        <v>8.66</v>
      </c>
      <c r="G79" s="89">
        <v>11.9</v>
      </c>
    </row>
    <row r="80" spans="1:7" x14ac:dyDescent="0.25">
      <c r="A80" s="88">
        <v>42083</v>
      </c>
      <c r="B80" s="89">
        <v>31.5</v>
      </c>
      <c r="C80" s="89">
        <v>18</v>
      </c>
      <c r="D80" s="89">
        <v>39</v>
      </c>
      <c r="E80" s="89">
        <v>5.99</v>
      </c>
      <c r="F80" s="89">
        <v>10.8</v>
      </c>
      <c r="G80" s="89">
        <v>11.3</v>
      </c>
    </row>
    <row r="81" spans="1:7" x14ac:dyDescent="0.25">
      <c r="A81" s="88">
        <v>42084</v>
      </c>
      <c r="B81" s="89">
        <v>31.3</v>
      </c>
      <c r="C81" s="89">
        <v>18.3</v>
      </c>
      <c r="D81" s="89">
        <v>28.1</v>
      </c>
      <c r="E81" s="89">
        <v>5.94</v>
      </c>
      <c r="F81" s="89">
        <v>13.3</v>
      </c>
      <c r="G81" s="89">
        <v>12.6</v>
      </c>
    </row>
    <row r="82" spans="1:7" x14ac:dyDescent="0.25">
      <c r="A82" s="88">
        <v>42085</v>
      </c>
      <c r="B82" s="89">
        <v>38.1</v>
      </c>
      <c r="C82" s="89">
        <v>19.600000000000001</v>
      </c>
      <c r="D82" s="89">
        <v>23</v>
      </c>
      <c r="E82" s="89">
        <v>6.35</v>
      </c>
      <c r="F82" s="89">
        <v>10.8</v>
      </c>
      <c r="G82" s="89">
        <v>13.5</v>
      </c>
    </row>
    <row r="83" spans="1:7" x14ac:dyDescent="0.25">
      <c r="A83" s="88">
        <v>42086</v>
      </c>
      <c r="B83" s="89">
        <v>34.1</v>
      </c>
      <c r="C83" s="89">
        <v>17.2</v>
      </c>
      <c r="D83" s="89">
        <v>26.3</v>
      </c>
      <c r="E83" s="89">
        <v>5.62</v>
      </c>
      <c r="F83" s="89">
        <v>9.56</v>
      </c>
      <c r="G83" s="89">
        <v>12.1</v>
      </c>
    </row>
    <row r="84" spans="1:7" x14ac:dyDescent="0.25">
      <c r="A84" s="88">
        <v>42087</v>
      </c>
      <c r="B84" s="89">
        <v>32</v>
      </c>
      <c r="C84" s="89">
        <v>16.399999999999999</v>
      </c>
      <c r="D84" s="89">
        <v>37.200000000000003</v>
      </c>
      <c r="E84" s="89">
        <v>5.27</v>
      </c>
      <c r="F84" s="89">
        <v>9.1999999999999993</v>
      </c>
      <c r="G84" s="89">
        <v>12.2</v>
      </c>
    </row>
    <row r="85" spans="1:7" x14ac:dyDescent="0.25">
      <c r="A85" s="88">
        <v>42088</v>
      </c>
      <c r="B85" s="89">
        <v>33</v>
      </c>
      <c r="C85" s="89">
        <v>17.8</v>
      </c>
      <c r="D85" s="89">
        <v>38.700000000000003</v>
      </c>
      <c r="E85" s="89">
        <v>6.51</v>
      </c>
      <c r="F85" s="89">
        <v>12.6</v>
      </c>
      <c r="G85" s="89">
        <v>14.1</v>
      </c>
    </row>
    <row r="86" spans="1:7" x14ac:dyDescent="0.25">
      <c r="A86" s="88">
        <v>42089</v>
      </c>
      <c r="B86" s="89">
        <v>35.4</v>
      </c>
      <c r="C86" s="89">
        <v>16.8</v>
      </c>
      <c r="D86" s="89">
        <v>38.6</v>
      </c>
      <c r="E86" s="89">
        <v>5.98</v>
      </c>
      <c r="F86" s="89">
        <v>11.1</v>
      </c>
      <c r="G86" s="89">
        <v>13.6</v>
      </c>
    </row>
    <row r="87" spans="1:7" x14ac:dyDescent="0.25">
      <c r="A87" s="88">
        <v>42090</v>
      </c>
      <c r="B87" s="89">
        <v>33.9</v>
      </c>
      <c r="C87" s="89">
        <v>15.9</v>
      </c>
      <c r="D87" s="89">
        <v>38.5</v>
      </c>
      <c r="E87" s="89">
        <v>5.89</v>
      </c>
      <c r="F87" s="89">
        <v>9.57</v>
      </c>
      <c r="G87" s="89">
        <v>12.1</v>
      </c>
    </row>
    <row r="88" spans="1:7" x14ac:dyDescent="0.25">
      <c r="A88" s="88">
        <v>42091</v>
      </c>
      <c r="B88" s="89">
        <v>30.5</v>
      </c>
      <c r="C88" s="89">
        <v>15.1</v>
      </c>
      <c r="D88" s="89">
        <v>27.6</v>
      </c>
      <c r="E88" s="89">
        <v>5.34</v>
      </c>
      <c r="F88" s="89">
        <v>9.8699999999999992</v>
      </c>
      <c r="G88" s="89">
        <v>11.2</v>
      </c>
    </row>
    <row r="89" spans="1:7" x14ac:dyDescent="0.25">
      <c r="A89" s="88">
        <v>42092</v>
      </c>
      <c r="B89" s="89">
        <v>28.7</v>
      </c>
      <c r="C89" s="89">
        <v>17</v>
      </c>
      <c r="D89" s="89">
        <v>22.7</v>
      </c>
      <c r="E89" s="89">
        <v>5.19</v>
      </c>
      <c r="F89" s="89">
        <v>11.4</v>
      </c>
      <c r="G89" s="89">
        <v>14</v>
      </c>
    </row>
    <row r="90" spans="1:7" x14ac:dyDescent="0.25">
      <c r="A90" s="88">
        <v>42093</v>
      </c>
      <c r="B90" s="89">
        <v>31.3</v>
      </c>
      <c r="C90" s="89">
        <v>23.8</v>
      </c>
      <c r="D90" s="89">
        <v>29.5</v>
      </c>
      <c r="E90" s="89">
        <v>6.83</v>
      </c>
      <c r="F90" s="89">
        <v>19.8</v>
      </c>
      <c r="G90" s="89">
        <v>62.8</v>
      </c>
    </row>
    <row r="91" spans="1:7" x14ac:dyDescent="0.25">
      <c r="A91" s="88">
        <v>42094</v>
      </c>
      <c r="B91" s="89">
        <v>29.8</v>
      </c>
      <c r="C91" s="89">
        <v>26.2</v>
      </c>
      <c r="D91" s="89">
        <v>38</v>
      </c>
      <c r="E91" s="89">
        <v>5.7</v>
      </c>
      <c r="F91" s="89">
        <v>19.2</v>
      </c>
      <c r="G91" s="89">
        <v>58.5</v>
      </c>
    </row>
    <row r="92" spans="1:7" x14ac:dyDescent="0.25">
      <c r="A92" s="88">
        <v>42095</v>
      </c>
      <c r="B92" s="89">
        <v>24.9</v>
      </c>
      <c r="C92" s="89">
        <v>21.4</v>
      </c>
      <c r="D92" s="89">
        <v>38.1</v>
      </c>
      <c r="E92" s="89">
        <v>5.2</v>
      </c>
      <c r="F92" s="89">
        <v>14.1</v>
      </c>
      <c r="G92" s="89">
        <v>49.2</v>
      </c>
    </row>
    <row r="93" spans="1:7" x14ac:dyDescent="0.25">
      <c r="A93" s="88">
        <v>42096</v>
      </c>
      <c r="B93" s="89">
        <v>24.3</v>
      </c>
      <c r="C93" s="89">
        <v>16.5</v>
      </c>
      <c r="D93" s="89">
        <v>38.1</v>
      </c>
      <c r="E93" s="89">
        <v>4.8899999999999997</v>
      </c>
      <c r="F93" s="89">
        <v>12.1</v>
      </c>
      <c r="G93" s="89">
        <v>41.7</v>
      </c>
    </row>
    <row r="94" spans="1:7" x14ac:dyDescent="0.25">
      <c r="A94" s="88">
        <v>42097</v>
      </c>
      <c r="B94" s="89">
        <v>23.6</v>
      </c>
      <c r="C94" s="89">
        <v>14.8</v>
      </c>
      <c r="D94" s="89">
        <v>37.9</v>
      </c>
      <c r="E94" s="89">
        <v>5.08</v>
      </c>
      <c r="F94" s="89">
        <v>12.2</v>
      </c>
      <c r="G94" s="89">
        <v>40.700000000000003</v>
      </c>
    </row>
    <row r="95" spans="1:7" x14ac:dyDescent="0.25">
      <c r="A95" s="88">
        <v>42098</v>
      </c>
      <c r="B95" s="89">
        <v>22.5</v>
      </c>
      <c r="C95" s="89">
        <v>13.6</v>
      </c>
      <c r="D95" s="89">
        <v>24</v>
      </c>
      <c r="E95" s="89">
        <v>5.03</v>
      </c>
      <c r="F95" s="89">
        <v>12</v>
      </c>
      <c r="G95" s="89">
        <v>42.4</v>
      </c>
    </row>
    <row r="96" spans="1:7" x14ac:dyDescent="0.25">
      <c r="A96" s="88">
        <v>42099</v>
      </c>
      <c r="B96" s="89">
        <v>21.1</v>
      </c>
      <c r="C96" s="89">
        <v>13.3</v>
      </c>
      <c r="D96" s="89">
        <v>14.4</v>
      </c>
      <c r="E96" s="89">
        <v>6.84</v>
      </c>
      <c r="F96" s="89">
        <v>11.5</v>
      </c>
      <c r="G96" s="89">
        <v>38.6</v>
      </c>
    </row>
    <row r="97" spans="1:7" x14ac:dyDescent="0.25">
      <c r="A97" s="88">
        <v>42100</v>
      </c>
      <c r="B97" s="89">
        <v>21.3</v>
      </c>
      <c r="C97" s="89">
        <v>10.9</v>
      </c>
      <c r="D97" s="89">
        <v>17</v>
      </c>
      <c r="E97" s="89">
        <v>5.38</v>
      </c>
      <c r="F97" s="89">
        <v>9.99</v>
      </c>
      <c r="G97" s="89">
        <v>32.200000000000003</v>
      </c>
    </row>
    <row r="98" spans="1:7" x14ac:dyDescent="0.25">
      <c r="A98" s="88">
        <v>42101</v>
      </c>
      <c r="B98" s="89">
        <v>19.100000000000001</v>
      </c>
      <c r="C98" s="89">
        <v>9.69</v>
      </c>
      <c r="D98" s="89">
        <v>22.1</v>
      </c>
      <c r="E98" s="89">
        <v>4.54</v>
      </c>
      <c r="F98" s="89">
        <v>9.32</v>
      </c>
      <c r="G98" s="89">
        <v>27.6</v>
      </c>
    </row>
    <row r="99" spans="1:7" x14ac:dyDescent="0.25">
      <c r="A99" s="88">
        <v>42102</v>
      </c>
      <c r="B99" s="89">
        <v>17.3</v>
      </c>
      <c r="C99" s="89">
        <v>8.8800000000000008</v>
      </c>
      <c r="D99" s="89">
        <v>26</v>
      </c>
      <c r="E99" s="89">
        <v>4.17</v>
      </c>
      <c r="F99" s="89">
        <v>8.7200000000000006</v>
      </c>
      <c r="G99" s="89">
        <v>24</v>
      </c>
    </row>
    <row r="100" spans="1:7" x14ac:dyDescent="0.25">
      <c r="A100" s="88">
        <v>42103</v>
      </c>
      <c r="B100" s="89">
        <v>17.899999999999999</v>
      </c>
      <c r="C100" s="89">
        <v>8.34</v>
      </c>
      <c r="D100" s="89">
        <v>33.1</v>
      </c>
      <c r="E100" s="89">
        <v>3.99</v>
      </c>
      <c r="F100" s="89">
        <v>8.39</v>
      </c>
      <c r="G100" s="89">
        <v>21.8</v>
      </c>
    </row>
    <row r="101" spans="1:7" x14ac:dyDescent="0.25">
      <c r="A101" s="88">
        <v>42104</v>
      </c>
      <c r="B101" s="89">
        <v>15.7</v>
      </c>
      <c r="C101" s="89">
        <v>7.79</v>
      </c>
      <c r="D101" s="89">
        <v>27.3</v>
      </c>
      <c r="E101" s="89">
        <v>3.51</v>
      </c>
      <c r="F101" s="89">
        <v>8.0299999999999994</v>
      </c>
      <c r="G101" s="89">
        <v>19.7</v>
      </c>
    </row>
    <row r="102" spans="1:7" x14ac:dyDescent="0.25">
      <c r="A102" s="88">
        <v>42105</v>
      </c>
      <c r="B102" s="89">
        <v>15.1</v>
      </c>
      <c r="C102" s="89">
        <v>7.65</v>
      </c>
      <c r="D102" s="89">
        <v>17.899999999999999</v>
      </c>
      <c r="E102" s="89">
        <v>3.07</v>
      </c>
      <c r="F102" s="89">
        <v>7.88</v>
      </c>
      <c r="G102" s="89">
        <v>18</v>
      </c>
    </row>
    <row r="103" spans="1:7" x14ac:dyDescent="0.25">
      <c r="A103" s="88">
        <v>42106</v>
      </c>
      <c r="B103" s="89">
        <v>14.4</v>
      </c>
      <c r="C103" s="89">
        <v>7.34</v>
      </c>
      <c r="D103" s="89">
        <v>13.5</v>
      </c>
      <c r="E103" s="89">
        <v>3.39</v>
      </c>
      <c r="F103" s="89">
        <v>7.62</v>
      </c>
      <c r="G103" s="89">
        <v>16.600000000000001</v>
      </c>
    </row>
    <row r="104" spans="1:7" x14ac:dyDescent="0.25">
      <c r="A104" s="88">
        <v>42107</v>
      </c>
      <c r="B104" s="89">
        <v>16.100000000000001</v>
      </c>
      <c r="C104" s="89">
        <v>7.11</v>
      </c>
      <c r="D104" s="89">
        <v>12.2</v>
      </c>
      <c r="E104" s="89">
        <v>2.98</v>
      </c>
      <c r="F104" s="89">
        <v>7.28</v>
      </c>
      <c r="G104" s="89">
        <v>14.9</v>
      </c>
    </row>
    <row r="105" spans="1:7" x14ac:dyDescent="0.25">
      <c r="A105" s="88">
        <v>42108</v>
      </c>
      <c r="B105" s="89">
        <v>14.9</v>
      </c>
      <c r="C105" s="89">
        <v>6.87</v>
      </c>
      <c r="D105" s="89">
        <v>7.88</v>
      </c>
      <c r="E105" s="89">
        <v>2.66</v>
      </c>
      <c r="F105" s="89">
        <v>7.05</v>
      </c>
      <c r="G105" s="89">
        <v>13.4</v>
      </c>
    </row>
    <row r="106" spans="1:7" x14ac:dyDescent="0.25">
      <c r="A106" s="88">
        <v>42109</v>
      </c>
      <c r="B106" s="89">
        <v>13.8</v>
      </c>
      <c r="C106" s="89">
        <v>6.54</v>
      </c>
      <c r="D106" s="89">
        <v>7.8</v>
      </c>
      <c r="E106" s="89">
        <v>2.48</v>
      </c>
      <c r="F106" s="89">
        <v>6.67</v>
      </c>
      <c r="G106" s="89">
        <v>12.4</v>
      </c>
    </row>
    <row r="107" spans="1:7" x14ac:dyDescent="0.25">
      <c r="A107" s="88">
        <v>42110</v>
      </c>
      <c r="B107" s="89">
        <v>13.1</v>
      </c>
      <c r="C107" s="89">
        <v>6.39</v>
      </c>
      <c r="D107" s="89">
        <v>7.54</v>
      </c>
      <c r="E107" s="89">
        <v>2.37</v>
      </c>
      <c r="F107" s="89">
        <v>6.49</v>
      </c>
      <c r="G107" s="89">
        <v>11.6</v>
      </c>
    </row>
    <row r="108" spans="1:7" x14ac:dyDescent="0.25">
      <c r="A108" s="88">
        <v>42111</v>
      </c>
      <c r="B108" s="89">
        <v>14.1</v>
      </c>
      <c r="C108" s="89">
        <v>7.89</v>
      </c>
      <c r="D108" s="89">
        <v>7.59</v>
      </c>
      <c r="E108" s="89">
        <v>2.42</v>
      </c>
      <c r="F108" s="89">
        <v>6.54</v>
      </c>
      <c r="G108" s="89">
        <v>11.4</v>
      </c>
    </row>
    <row r="109" spans="1:7" x14ac:dyDescent="0.25">
      <c r="A109" s="88">
        <v>42112</v>
      </c>
      <c r="B109" s="89">
        <v>15.3</v>
      </c>
      <c r="C109" s="89">
        <v>7.36</v>
      </c>
      <c r="D109" s="89">
        <v>6.02</v>
      </c>
      <c r="E109" s="89">
        <v>2.84</v>
      </c>
      <c r="F109" s="89">
        <v>6.6</v>
      </c>
      <c r="G109" s="89">
        <v>13</v>
      </c>
    </row>
    <row r="110" spans="1:7" x14ac:dyDescent="0.25">
      <c r="A110" s="88">
        <v>42113</v>
      </c>
      <c r="B110" s="89">
        <v>13.6</v>
      </c>
      <c r="C110" s="89">
        <v>7.14</v>
      </c>
      <c r="D110" s="89">
        <v>5.88</v>
      </c>
      <c r="E110" s="89">
        <v>2.6</v>
      </c>
      <c r="F110" s="89">
        <v>6.32</v>
      </c>
      <c r="G110" s="89">
        <v>11.8</v>
      </c>
    </row>
    <row r="111" spans="1:7" x14ac:dyDescent="0.25">
      <c r="A111" s="88">
        <v>42114</v>
      </c>
      <c r="B111" s="89">
        <v>15.5</v>
      </c>
      <c r="C111" s="89">
        <v>7.44</v>
      </c>
      <c r="D111" s="89">
        <v>5.8</v>
      </c>
      <c r="E111" s="89">
        <v>2.46</v>
      </c>
      <c r="F111" s="89">
        <v>6.31</v>
      </c>
      <c r="G111" s="89">
        <v>10.199999999999999</v>
      </c>
    </row>
    <row r="112" spans="1:7" x14ac:dyDescent="0.25">
      <c r="A112" s="88">
        <v>42115</v>
      </c>
      <c r="B112" s="89">
        <v>14.2</v>
      </c>
      <c r="C112" s="89">
        <v>6.44</v>
      </c>
      <c r="D112" s="89">
        <v>9.8000000000000007</v>
      </c>
      <c r="E112" s="89">
        <v>2.25</v>
      </c>
      <c r="F112" s="89">
        <v>6.07</v>
      </c>
      <c r="G112" s="89">
        <v>9.17</v>
      </c>
    </row>
    <row r="113" spans="1:7" x14ac:dyDescent="0.25">
      <c r="A113" s="88">
        <v>42116</v>
      </c>
      <c r="B113" s="89">
        <v>12.9</v>
      </c>
      <c r="C113" s="89">
        <v>6.05</v>
      </c>
      <c r="D113" s="89">
        <v>13.2</v>
      </c>
      <c r="E113" s="89">
        <v>2.06</v>
      </c>
      <c r="F113" s="89">
        <v>5.74</v>
      </c>
      <c r="G113" s="89">
        <v>8.36</v>
      </c>
    </row>
    <row r="114" spans="1:7" x14ac:dyDescent="0.25">
      <c r="A114" s="88">
        <v>42117</v>
      </c>
      <c r="B114" s="89">
        <v>12.3</v>
      </c>
      <c r="C114" s="89">
        <v>6.16</v>
      </c>
      <c r="D114" s="89">
        <v>8.0500000000000007</v>
      </c>
      <c r="E114" s="89">
        <v>1.92</v>
      </c>
      <c r="F114" s="89">
        <v>5.56</v>
      </c>
      <c r="G114" s="89">
        <v>8.4</v>
      </c>
    </row>
    <row r="115" spans="1:7" x14ac:dyDescent="0.25">
      <c r="A115" s="88">
        <v>42118</v>
      </c>
      <c r="B115" s="89">
        <v>13.1</v>
      </c>
      <c r="C115" s="89">
        <v>5.91</v>
      </c>
      <c r="D115" s="89">
        <v>7.73</v>
      </c>
      <c r="E115" s="89">
        <v>2.2000000000000002</v>
      </c>
      <c r="F115" s="89">
        <v>5.5</v>
      </c>
      <c r="G115" s="89">
        <v>8.33</v>
      </c>
    </row>
    <row r="116" spans="1:7" x14ac:dyDescent="0.25">
      <c r="A116" s="88">
        <v>42119</v>
      </c>
      <c r="B116" s="89">
        <v>12.3</v>
      </c>
      <c r="C116" s="89">
        <v>5.67</v>
      </c>
      <c r="D116" s="89">
        <v>5.93</v>
      </c>
      <c r="E116" s="89">
        <v>2.0099999999999998</v>
      </c>
      <c r="F116" s="89">
        <v>5.78</v>
      </c>
      <c r="G116" s="89">
        <v>8.9</v>
      </c>
    </row>
    <row r="117" spans="1:7" x14ac:dyDescent="0.25">
      <c r="A117" s="88">
        <v>42120</v>
      </c>
      <c r="B117" s="89">
        <v>14.3</v>
      </c>
      <c r="C117" s="89">
        <v>7.06</v>
      </c>
      <c r="D117" s="89">
        <v>6.49</v>
      </c>
      <c r="E117" s="89">
        <v>3.75</v>
      </c>
      <c r="F117" s="89">
        <v>6.06</v>
      </c>
      <c r="G117" s="89">
        <v>10.5</v>
      </c>
    </row>
    <row r="118" spans="1:7" x14ac:dyDescent="0.25">
      <c r="A118" s="88">
        <v>42121</v>
      </c>
      <c r="B118" s="89">
        <v>28.1</v>
      </c>
      <c r="C118" s="89">
        <v>16.2</v>
      </c>
      <c r="D118" s="89">
        <v>16.3</v>
      </c>
      <c r="E118" s="89">
        <v>5.23</v>
      </c>
      <c r="F118" s="89">
        <v>7.87</v>
      </c>
      <c r="G118" s="89">
        <v>23</v>
      </c>
    </row>
    <row r="119" spans="1:7" x14ac:dyDescent="0.25">
      <c r="A119" s="88">
        <v>42122</v>
      </c>
      <c r="B119" s="89">
        <v>41.5</v>
      </c>
      <c r="C119" s="89">
        <v>13.1</v>
      </c>
      <c r="D119" s="89">
        <v>25.8</v>
      </c>
      <c r="E119" s="89">
        <v>6.78</v>
      </c>
      <c r="F119" s="89">
        <v>10.1</v>
      </c>
      <c r="G119" s="89">
        <v>27.2</v>
      </c>
    </row>
    <row r="120" spans="1:7" x14ac:dyDescent="0.25">
      <c r="A120" s="88">
        <v>42123</v>
      </c>
      <c r="B120" s="89">
        <v>27.9</v>
      </c>
      <c r="C120" s="89">
        <v>9.85</v>
      </c>
      <c r="D120" s="89">
        <v>30.3</v>
      </c>
      <c r="E120" s="89">
        <v>4.03</v>
      </c>
      <c r="F120" s="89">
        <v>6.62</v>
      </c>
      <c r="G120" s="89">
        <v>18.8</v>
      </c>
    </row>
    <row r="121" spans="1:7" x14ac:dyDescent="0.25">
      <c r="A121" s="88">
        <v>42124</v>
      </c>
      <c r="B121" s="89">
        <v>25.1</v>
      </c>
      <c r="C121" s="89">
        <v>8.5299999999999994</v>
      </c>
      <c r="D121" s="89">
        <v>32.6</v>
      </c>
      <c r="E121" s="89">
        <v>3.41</v>
      </c>
      <c r="F121" s="89">
        <v>5.92</v>
      </c>
      <c r="G121" s="89">
        <v>15</v>
      </c>
    </row>
    <row r="122" spans="1:7" x14ac:dyDescent="0.25">
      <c r="A122" s="88">
        <v>42125</v>
      </c>
      <c r="B122" s="89">
        <v>24.9</v>
      </c>
      <c r="C122" s="89">
        <v>8.84</v>
      </c>
      <c r="D122" s="89">
        <v>22.1</v>
      </c>
      <c r="E122" s="89">
        <v>2.93</v>
      </c>
      <c r="F122" s="89">
        <v>18</v>
      </c>
      <c r="G122" s="89">
        <v>59.4</v>
      </c>
    </row>
    <row r="123" spans="1:7" x14ac:dyDescent="0.25">
      <c r="A123" s="88">
        <v>42126</v>
      </c>
      <c r="B123" s="89">
        <v>24.7</v>
      </c>
      <c r="C123" s="89">
        <v>13.4</v>
      </c>
      <c r="D123" s="89">
        <v>10.1</v>
      </c>
      <c r="E123" s="89">
        <v>3.34</v>
      </c>
      <c r="F123" s="89">
        <v>22.6</v>
      </c>
      <c r="G123" s="89">
        <v>127</v>
      </c>
    </row>
    <row r="124" spans="1:7" x14ac:dyDescent="0.25">
      <c r="A124" s="88">
        <v>42127</v>
      </c>
      <c r="B124" s="89">
        <v>23.9</v>
      </c>
      <c r="C124" s="89">
        <v>14.4</v>
      </c>
      <c r="D124" s="89">
        <v>10.8</v>
      </c>
      <c r="E124" s="89">
        <v>3.35</v>
      </c>
      <c r="F124" s="89">
        <v>21.5</v>
      </c>
      <c r="G124" s="89">
        <v>163</v>
      </c>
    </row>
    <row r="125" spans="1:7" x14ac:dyDescent="0.25">
      <c r="A125" s="88">
        <v>42128</v>
      </c>
      <c r="B125" s="89">
        <v>24.2</v>
      </c>
      <c r="C125" s="89">
        <v>13.3</v>
      </c>
      <c r="D125" s="89">
        <v>20.399999999999999</v>
      </c>
      <c r="E125" s="89">
        <v>3.81</v>
      </c>
      <c r="F125" s="89">
        <v>16.899999999999999</v>
      </c>
      <c r="G125" s="89">
        <v>159</v>
      </c>
    </row>
    <row r="126" spans="1:7" x14ac:dyDescent="0.25">
      <c r="A126" s="88">
        <v>42129</v>
      </c>
      <c r="B126" s="89">
        <v>23.1</v>
      </c>
      <c r="C126" s="89">
        <v>10.3</v>
      </c>
      <c r="D126" s="89">
        <v>39.299999999999997</v>
      </c>
      <c r="E126" s="89">
        <v>3.32</v>
      </c>
      <c r="F126" s="89">
        <v>11.7</v>
      </c>
      <c r="G126" s="89">
        <v>113</v>
      </c>
    </row>
    <row r="127" spans="1:7" x14ac:dyDescent="0.25">
      <c r="A127" s="88">
        <v>42130</v>
      </c>
      <c r="B127" s="89">
        <v>18.600000000000001</v>
      </c>
      <c r="C127" s="89">
        <v>8.61</v>
      </c>
      <c r="D127" s="89">
        <v>38.5</v>
      </c>
      <c r="E127" s="89">
        <v>2.86</v>
      </c>
      <c r="F127" s="89">
        <v>9.4600000000000009</v>
      </c>
      <c r="G127" s="89">
        <v>71.3</v>
      </c>
    </row>
    <row r="128" spans="1:7" x14ac:dyDescent="0.25">
      <c r="A128" s="88">
        <v>42131</v>
      </c>
      <c r="B128" s="89">
        <v>16.399999999999999</v>
      </c>
      <c r="C128" s="89">
        <v>7.67</v>
      </c>
      <c r="D128" s="89">
        <v>34.6</v>
      </c>
      <c r="E128" s="89">
        <v>2.68</v>
      </c>
      <c r="F128" s="89">
        <v>8.69</v>
      </c>
      <c r="G128" s="89">
        <v>54.1</v>
      </c>
    </row>
    <row r="129" spans="1:7" x14ac:dyDescent="0.25">
      <c r="A129" s="88">
        <v>42132</v>
      </c>
      <c r="B129" s="89">
        <v>16</v>
      </c>
      <c r="C129" s="89">
        <v>8.39</v>
      </c>
      <c r="D129" s="89">
        <v>21.1</v>
      </c>
      <c r="E129" s="89">
        <v>2.77</v>
      </c>
      <c r="F129" s="89">
        <v>8.74</v>
      </c>
      <c r="G129" s="89">
        <v>43.5</v>
      </c>
    </row>
    <row r="130" spans="1:7" x14ac:dyDescent="0.25">
      <c r="A130" s="88">
        <v>42133</v>
      </c>
      <c r="B130" s="89">
        <v>17.600000000000001</v>
      </c>
      <c r="C130" s="89">
        <v>8.91</v>
      </c>
      <c r="D130" s="89">
        <v>13.3</v>
      </c>
      <c r="E130" s="89">
        <v>4.18</v>
      </c>
      <c r="F130" s="89">
        <v>9.25</v>
      </c>
      <c r="G130" s="89">
        <v>37.299999999999997</v>
      </c>
    </row>
    <row r="131" spans="1:7" x14ac:dyDescent="0.25">
      <c r="A131" s="88">
        <v>42134</v>
      </c>
      <c r="B131" s="89">
        <v>15.4</v>
      </c>
      <c r="C131" s="89">
        <v>6.97</v>
      </c>
      <c r="D131" s="89">
        <v>11.3</v>
      </c>
      <c r="E131" s="89">
        <v>2.77</v>
      </c>
      <c r="F131" s="89">
        <v>7.91</v>
      </c>
      <c r="G131" s="89">
        <v>31.4</v>
      </c>
    </row>
    <row r="132" spans="1:7" x14ac:dyDescent="0.25">
      <c r="A132" s="88">
        <v>42135</v>
      </c>
      <c r="B132" s="89">
        <v>16</v>
      </c>
      <c r="C132" s="89">
        <v>6.15</v>
      </c>
      <c r="D132" s="89">
        <v>10.5</v>
      </c>
      <c r="E132" s="89">
        <v>2.61</v>
      </c>
      <c r="F132" s="89">
        <v>6.98</v>
      </c>
      <c r="G132" s="89">
        <v>26.6</v>
      </c>
    </row>
    <row r="133" spans="1:7" x14ac:dyDescent="0.25">
      <c r="A133" s="88">
        <v>42136</v>
      </c>
      <c r="B133" s="89">
        <v>14.1</v>
      </c>
      <c r="C133" s="89">
        <v>5.47</v>
      </c>
      <c r="D133" s="89">
        <v>9.81</v>
      </c>
      <c r="E133" s="89">
        <v>2.44</v>
      </c>
      <c r="F133" s="89">
        <v>6.39</v>
      </c>
      <c r="G133" s="89">
        <v>22.5</v>
      </c>
    </row>
    <row r="134" spans="1:7" x14ac:dyDescent="0.25">
      <c r="A134" s="88">
        <v>42137</v>
      </c>
      <c r="B134" s="89">
        <v>13.5</v>
      </c>
      <c r="C134" s="89">
        <v>4.87</v>
      </c>
      <c r="D134" s="89">
        <v>9.31</v>
      </c>
      <c r="E134" s="89">
        <v>2.21</v>
      </c>
      <c r="F134" s="89">
        <v>6.12</v>
      </c>
      <c r="G134" s="89">
        <v>19.399999999999999</v>
      </c>
    </row>
    <row r="135" spans="1:7" x14ac:dyDescent="0.25">
      <c r="A135" s="88">
        <v>42138</v>
      </c>
      <c r="B135" s="89">
        <v>11.9</v>
      </c>
      <c r="C135" s="89">
        <v>4.58</v>
      </c>
      <c r="D135" s="89">
        <v>8.89</v>
      </c>
      <c r="E135" s="89">
        <v>1.65</v>
      </c>
      <c r="F135" s="89">
        <v>5.83</v>
      </c>
      <c r="G135" s="89">
        <v>16.7</v>
      </c>
    </row>
    <row r="136" spans="1:7" x14ac:dyDescent="0.25">
      <c r="A136" s="88">
        <v>42139</v>
      </c>
      <c r="B136" s="89">
        <v>11.3</v>
      </c>
      <c r="C136" s="89">
        <v>4.71</v>
      </c>
      <c r="D136" s="89">
        <v>8.6300000000000008</v>
      </c>
      <c r="E136" s="89">
        <v>2.3199999999999998</v>
      </c>
      <c r="F136" s="89">
        <v>5.93</v>
      </c>
      <c r="G136" s="89">
        <v>16.3</v>
      </c>
    </row>
    <row r="137" spans="1:7" x14ac:dyDescent="0.25">
      <c r="A137" s="88">
        <v>42140</v>
      </c>
      <c r="B137" s="89">
        <v>16</v>
      </c>
      <c r="C137" s="89">
        <v>4.99</v>
      </c>
      <c r="D137" s="89">
        <v>8.3699999999999992</v>
      </c>
      <c r="E137" s="89">
        <v>3.11</v>
      </c>
      <c r="F137" s="89">
        <v>5.74</v>
      </c>
      <c r="G137" s="89">
        <v>14.7</v>
      </c>
    </row>
    <row r="138" spans="1:7" x14ac:dyDescent="0.25">
      <c r="A138" s="88">
        <v>42141</v>
      </c>
      <c r="B138" s="89">
        <v>14.3</v>
      </c>
      <c r="C138" s="89">
        <v>4.47</v>
      </c>
      <c r="D138" s="89">
        <v>8.18</v>
      </c>
      <c r="E138" s="89">
        <v>2.4300000000000002</v>
      </c>
      <c r="F138" s="89">
        <v>5.71</v>
      </c>
      <c r="G138" s="89">
        <v>13.3</v>
      </c>
    </row>
    <row r="139" spans="1:7" x14ac:dyDescent="0.25">
      <c r="A139" s="88">
        <v>42142</v>
      </c>
      <c r="B139" s="89">
        <v>12.5</v>
      </c>
      <c r="C139" s="89">
        <v>4.09</v>
      </c>
      <c r="D139" s="89">
        <v>6.8</v>
      </c>
      <c r="E139" s="89">
        <v>2.2400000000000002</v>
      </c>
      <c r="F139" s="89">
        <v>5.51</v>
      </c>
      <c r="G139" s="89">
        <v>12.3</v>
      </c>
    </row>
    <row r="140" spans="1:7" x14ac:dyDescent="0.25">
      <c r="A140" s="88">
        <v>42143</v>
      </c>
      <c r="B140" s="89">
        <v>11.8</v>
      </c>
      <c r="C140" s="89">
        <v>3.91</v>
      </c>
      <c r="D140" s="89">
        <v>6.63</v>
      </c>
      <c r="E140" s="89">
        <v>2.12</v>
      </c>
      <c r="F140" s="89">
        <v>5.23</v>
      </c>
      <c r="G140" s="89">
        <v>11.3</v>
      </c>
    </row>
    <row r="141" spans="1:7" x14ac:dyDescent="0.25">
      <c r="A141" s="88">
        <v>42144</v>
      </c>
      <c r="B141" s="89">
        <v>10.8</v>
      </c>
      <c r="C141" s="89">
        <v>3.8</v>
      </c>
      <c r="D141" s="89">
        <v>6.05</v>
      </c>
      <c r="E141" s="89">
        <v>2.04</v>
      </c>
      <c r="F141" s="89">
        <v>5.17</v>
      </c>
      <c r="G141" s="89">
        <v>10.7</v>
      </c>
    </row>
    <row r="142" spans="1:7" x14ac:dyDescent="0.25">
      <c r="A142" s="88">
        <v>42145</v>
      </c>
      <c r="B142" s="89">
        <v>10.8</v>
      </c>
      <c r="C142" s="89">
        <v>3.78</v>
      </c>
      <c r="D142" s="89">
        <v>5.78</v>
      </c>
      <c r="E142" s="89">
        <v>2.02</v>
      </c>
      <c r="F142" s="89">
        <v>5.19</v>
      </c>
      <c r="G142" s="89">
        <v>10</v>
      </c>
    </row>
    <row r="143" spans="1:7" x14ac:dyDescent="0.25">
      <c r="A143" s="88">
        <v>42146</v>
      </c>
      <c r="B143" s="89">
        <v>10.4</v>
      </c>
      <c r="C143" s="89">
        <v>3.54</v>
      </c>
      <c r="D143" s="89">
        <v>5.54</v>
      </c>
      <c r="E143" s="89">
        <v>1.9</v>
      </c>
      <c r="F143" s="89">
        <v>4.9400000000000004</v>
      </c>
      <c r="G143" s="89">
        <v>9.15</v>
      </c>
    </row>
    <row r="144" spans="1:7" x14ac:dyDescent="0.25">
      <c r="A144" s="88">
        <v>42147</v>
      </c>
      <c r="B144" s="89">
        <v>9.82</v>
      </c>
      <c r="C144" s="89">
        <v>3.37</v>
      </c>
      <c r="D144" s="89">
        <v>5.46</v>
      </c>
      <c r="E144" s="89">
        <v>1.79</v>
      </c>
      <c r="F144" s="89">
        <v>4.71</v>
      </c>
      <c r="G144" s="89">
        <v>8.3699999999999992</v>
      </c>
    </row>
    <row r="145" spans="1:7" x14ac:dyDescent="0.25">
      <c r="A145" s="88">
        <v>42148</v>
      </c>
      <c r="B145" s="89">
        <v>9.85</v>
      </c>
      <c r="C145" s="89">
        <v>3.14</v>
      </c>
      <c r="D145" s="89">
        <v>5.3</v>
      </c>
      <c r="E145" s="89">
        <v>1.27</v>
      </c>
      <c r="F145" s="89">
        <v>4.59</v>
      </c>
      <c r="G145" s="89">
        <v>8.02</v>
      </c>
    </row>
    <row r="146" spans="1:7" x14ac:dyDescent="0.25">
      <c r="A146" s="88">
        <v>42149</v>
      </c>
      <c r="B146" s="89">
        <v>9.6300000000000008</v>
      </c>
      <c r="C146" s="89">
        <v>3.25</v>
      </c>
      <c r="D146" s="89">
        <v>5.17</v>
      </c>
      <c r="E146" s="89">
        <v>1.52</v>
      </c>
      <c r="F146" s="89">
        <v>4.5199999999999996</v>
      </c>
      <c r="G146" s="89">
        <v>7.51</v>
      </c>
    </row>
    <row r="147" spans="1:7" x14ac:dyDescent="0.25">
      <c r="A147" s="88">
        <v>42150</v>
      </c>
      <c r="B147" s="89">
        <v>9.8000000000000007</v>
      </c>
      <c r="C147" s="89">
        <v>3.36</v>
      </c>
      <c r="D147" s="89">
        <v>5.0999999999999996</v>
      </c>
      <c r="E147" s="89">
        <v>1.6</v>
      </c>
      <c r="F147" s="89">
        <v>4.54</v>
      </c>
      <c r="G147" s="89">
        <v>7.8</v>
      </c>
    </row>
    <row r="148" spans="1:7" x14ac:dyDescent="0.25">
      <c r="A148" s="88">
        <v>42151</v>
      </c>
      <c r="B148" s="89">
        <v>9.68</v>
      </c>
      <c r="C148" s="89">
        <v>3.21</v>
      </c>
      <c r="D148" s="89">
        <v>5.0199999999999996</v>
      </c>
      <c r="E148" s="89">
        <v>1.45</v>
      </c>
      <c r="F148" s="89">
        <v>4.28</v>
      </c>
      <c r="G148" s="89">
        <v>7.03</v>
      </c>
    </row>
    <row r="149" spans="1:7" x14ac:dyDescent="0.25">
      <c r="A149" s="88">
        <v>42152</v>
      </c>
      <c r="B149" s="89">
        <v>9.1300000000000008</v>
      </c>
      <c r="C149" s="89">
        <v>2.98</v>
      </c>
      <c r="D149" s="89">
        <v>7.08</v>
      </c>
      <c r="E149" s="89">
        <v>1.0900000000000001</v>
      </c>
      <c r="F149" s="89">
        <v>4.03</v>
      </c>
      <c r="G149" s="89">
        <v>6.44</v>
      </c>
    </row>
    <row r="150" spans="1:7" x14ac:dyDescent="0.25">
      <c r="A150" s="88">
        <v>42153</v>
      </c>
      <c r="B150" s="89">
        <v>9.1199999999999992</v>
      </c>
      <c r="C150" s="89">
        <v>2.86</v>
      </c>
      <c r="D150" s="89">
        <v>8.26</v>
      </c>
      <c r="E150" s="89">
        <v>0.95599999999999996</v>
      </c>
      <c r="F150" s="89">
        <v>3.92</v>
      </c>
      <c r="G150" s="89">
        <v>5.93</v>
      </c>
    </row>
    <row r="151" spans="1:7" x14ac:dyDescent="0.25">
      <c r="A151" s="88">
        <v>42154</v>
      </c>
      <c r="B151" s="89">
        <v>9.65</v>
      </c>
      <c r="C151" s="89">
        <v>2.69</v>
      </c>
      <c r="D151" s="89">
        <v>6.11</v>
      </c>
      <c r="E151" s="89">
        <v>0.88300000000000001</v>
      </c>
      <c r="F151" s="89">
        <v>3.9</v>
      </c>
      <c r="G151" s="89">
        <v>5.65</v>
      </c>
    </row>
    <row r="152" spans="1:7" x14ac:dyDescent="0.25">
      <c r="A152" s="88">
        <v>42155</v>
      </c>
      <c r="B152" s="89">
        <v>8.89</v>
      </c>
      <c r="C152" s="89">
        <v>2.61</v>
      </c>
      <c r="D152" s="89">
        <v>5.27</v>
      </c>
      <c r="E152" s="89">
        <v>0.83899999999999997</v>
      </c>
      <c r="F152" s="89">
        <v>3.94</v>
      </c>
      <c r="G152" s="89">
        <v>5.42</v>
      </c>
    </row>
    <row r="153" spans="1:7" x14ac:dyDescent="0.25">
      <c r="A153" s="88">
        <v>42156</v>
      </c>
      <c r="B153" s="89">
        <v>8.7799999999999994</v>
      </c>
      <c r="C153" s="89">
        <v>2.59</v>
      </c>
      <c r="D153" s="89">
        <v>5.22</v>
      </c>
      <c r="E153" s="89">
        <v>0.81100000000000005</v>
      </c>
      <c r="F153" s="89">
        <v>4.01</v>
      </c>
      <c r="G153" s="89">
        <v>5.39</v>
      </c>
    </row>
    <row r="154" spans="1:7" x14ac:dyDescent="0.25">
      <c r="A154" s="88">
        <v>42157</v>
      </c>
      <c r="B154" s="89">
        <v>8.61</v>
      </c>
      <c r="C154" s="89">
        <v>2.52</v>
      </c>
      <c r="D154" s="89">
        <v>5.22</v>
      </c>
      <c r="E154" s="89">
        <v>0.78900000000000003</v>
      </c>
      <c r="F154" s="89">
        <v>4.0199999999999996</v>
      </c>
      <c r="G154" s="89">
        <v>5.27</v>
      </c>
    </row>
    <row r="155" spans="1:7" x14ac:dyDescent="0.25">
      <c r="A155" s="88">
        <v>42158</v>
      </c>
      <c r="B155" s="89">
        <v>8.4600000000000009</v>
      </c>
      <c r="C155" s="89">
        <v>2.33</v>
      </c>
      <c r="D155" s="89">
        <v>5.12</v>
      </c>
      <c r="E155" s="89">
        <v>0.71899999999999997</v>
      </c>
      <c r="F155" s="89">
        <v>3.66</v>
      </c>
      <c r="G155" s="89">
        <v>4.74</v>
      </c>
    </row>
    <row r="156" spans="1:7" x14ac:dyDescent="0.25">
      <c r="A156" s="88">
        <v>42159</v>
      </c>
      <c r="B156" s="89">
        <v>8.69</v>
      </c>
      <c r="C156" s="89">
        <v>2.14</v>
      </c>
      <c r="D156" s="89">
        <v>5.16</v>
      </c>
      <c r="E156" s="89">
        <v>0.64600000000000002</v>
      </c>
      <c r="F156" s="89">
        <v>3.41</v>
      </c>
      <c r="G156" s="89">
        <v>4.46</v>
      </c>
    </row>
    <row r="157" spans="1:7" x14ac:dyDescent="0.25">
      <c r="A157" s="88">
        <v>42160</v>
      </c>
      <c r="B157" s="89">
        <v>8.4499999999999993</v>
      </c>
      <c r="C157" s="89">
        <v>2.4500000000000002</v>
      </c>
      <c r="D157" s="89">
        <v>5.15</v>
      </c>
      <c r="E157" s="89">
        <v>0.70199999999999996</v>
      </c>
      <c r="F157" s="89">
        <v>3.17</v>
      </c>
      <c r="G157" s="89">
        <v>4.0199999999999996</v>
      </c>
    </row>
    <row r="158" spans="1:7" x14ac:dyDescent="0.25">
      <c r="A158" s="88">
        <v>42161</v>
      </c>
      <c r="B158" s="89">
        <v>8.6</v>
      </c>
      <c r="C158" s="89">
        <v>2.34</v>
      </c>
      <c r="D158" s="89">
        <v>4.92</v>
      </c>
      <c r="E158" s="89">
        <v>0.78700000000000003</v>
      </c>
      <c r="F158" s="89">
        <v>3.03</v>
      </c>
      <c r="G158" s="89">
        <v>3.87</v>
      </c>
    </row>
    <row r="159" spans="1:7" x14ac:dyDescent="0.25">
      <c r="A159" s="88">
        <v>42162</v>
      </c>
      <c r="B159" s="89">
        <v>11.2</v>
      </c>
      <c r="C159" s="89">
        <v>3.39</v>
      </c>
      <c r="D159" s="89">
        <v>4.83</v>
      </c>
      <c r="E159" s="89">
        <v>2.25</v>
      </c>
      <c r="F159" s="89">
        <v>3.01</v>
      </c>
      <c r="G159" s="89">
        <v>3.68</v>
      </c>
    </row>
    <row r="160" spans="1:7" x14ac:dyDescent="0.25">
      <c r="A160" s="88">
        <v>42163</v>
      </c>
      <c r="B160" s="89">
        <v>13.6</v>
      </c>
      <c r="C160" s="89">
        <v>2.5499999999999998</v>
      </c>
      <c r="D160" s="89">
        <v>4.7</v>
      </c>
      <c r="E160" s="89">
        <v>1.59</v>
      </c>
      <c r="F160" s="89">
        <v>2.88</v>
      </c>
      <c r="G160" s="89">
        <v>3.57</v>
      </c>
    </row>
    <row r="161" spans="1:7" x14ac:dyDescent="0.25">
      <c r="A161" s="88">
        <v>42164</v>
      </c>
      <c r="B161" s="89">
        <v>13</v>
      </c>
      <c r="C161" s="89">
        <v>2.2200000000000002</v>
      </c>
      <c r="D161" s="89">
        <v>4.5999999999999996</v>
      </c>
      <c r="E161" s="89">
        <v>1.01</v>
      </c>
      <c r="F161" s="89">
        <v>2.74</v>
      </c>
      <c r="G161" s="89">
        <v>3.45</v>
      </c>
    </row>
    <row r="162" spans="1:7" x14ac:dyDescent="0.25">
      <c r="A162" s="88">
        <v>42165</v>
      </c>
      <c r="B162" s="89">
        <v>10.8</v>
      </c>
      <c r="C162" s="89">
        <v>2.96</v>
      </c>
      <c r="D162" s="89">
        <v>4.68</v>
      </c>
      <c r="E162" s="89">
        <v>0.81899999999999995</v>
      </c>
      <c r="F162" s="89">
        <v>3.03</v>
      </c>
      <c r="G162" s="89">
        <v>3.49</v>
      </c>
    </row>
    <row r="163" spans="1:7" x14ac:dyDescent="0.25">
      <c r="A163" s="88">
        <v>42166</v>
      </c>
      <c r="B163" s="89">
        <v>11.1</v>
      </c>
      <c r="C163" s="89">
        <v>3.51</v>
      </c>
      <c r="D163" s="89">
        <v>4.8899999999999997</v>
      </c>
      <c r="E163" s="89">
        <v>0.74299999999999999</v>
      </c>
      <c r="F163" s="89">
        <v>4.2</v>
      </c>
      <c r="G163" s="89">
        <v>3.43</v>
      </c>
    </row>
    <row r="164" spans="1:7" x14ac:dyDescent="0.25">
      <c r="A164" s="88">
        <v>42167</v>
      </c>
      <c r="B164" s="89">
        <v>9.6199999999999992</v>
      </c>
      <c r="C164" s="89">
        <v>2.82</v>
      </c>
      <c r="D164" s="89">
        <v>4.91</v>
      </c>
      <c r="E164" s="89">
        <v>0.64500000000000002</v>
      </c>
      <c r="F164" s="89">
        <v>4</v>
      </c>
      <c r="G164" s="89">
        <v>3.25</v>
      </c>
    </row>
    <row r="165" spans="1:7" x14ac:dyDescent="0.25">
      <c r="A165" s="88">
        <v>42168</v>
      </c>
      <c r="B165" s="89">
        <v>15.4</v>
      </c>
      <c r="C165" s="89">
        <v>3.6</v>
      </c>
      <c r="D165" s="89">
        <v>5.81</v>
      </c>
      <c r="E165" s="89">
        <v>2.11</v>
      </c>
      <c r="F165" s="89">
        <v>3.95</v>
      </c>
      <c r="G165" s="89">
        <v>4.4000000000000004</v>
      </c>
    </row>
    <row r="166" spans="1:7" x14ac:dyDescent="0.25">
      <c r="A166" s="88">
        <v>42169</v>
      </c>
      <c r="B166" s="89">
        <v>12.2</v>
      </c>
      <c r="C166" s="89">
        <v>5.07</v>
      </c>
      <c r="D166" s="89">
        <v>6.41</v>
      </c>
      <c r="E166" s="89">
        <v>3.94</v>
      </c>
      <c r="F166" s="89">
        <v>4.3600000000000003</v>
      </c>
      <c r="G166" s="89">
        <v>3.89</v>
      </c>
    </row>
    <row r="167" spans="1:7" x14ac:dyDescent="0.25">
      <c r="A167" s="88">
        <v>42170</v>
      </c>
      <c r="B167" s="89">
        <v>10.4</v>
      </c>
      <c r="C167" s="89">
        <v>4.58</v>
      </c>
      <c r="D167" s="89">
        <v>5.63</v>
      </c>
      <c r="E167" s="89">
        <v>4.91</v>
      </c>
      <c r="F167" s="89">
        <v>9.52</v>
      </c>
      <c r="G167" s="89">
        <v>7.01</v>
      </c>
    </row>
    <row r="168" spans="1:7" x14ac:dyDescent="0.25">
      <c r="A168" s="88">
        <v>42171</v>
      </c>
      <c r="B168" s="89">
        <v>10.9</v>
      </c>
      <c r="C168" s="89">
        <v>3.89</v>
      </c>
      <c r="D168" s="89">
        <v>6.78</v>
      </c>
      <c r="E168" s="89">
        <v>3.03</v>
      </c>
      <c r="F168" s="89">
        <v>8.48</v>
      </c>
      <c r="G168" s="89">
        <v>7.5</v>
      </c>
    </row>
    <row r="169" spans="1:7" x14ac:dyDescent="0.25">
      <c r="A169" s="88">
        <v>42172</v>
      </c>
      <c r="B169" s="89">
        <v>10.199999999999999</v>
      </c>
      <c r="C169" s="89">
        <v>3.94</v>
      </c>
      <c r="D169" s="89">
        <v>5.64</v>
      </c>
      <c r="E169" s="89">
        <v>2.57</v>
      </c>
      <c r="F169" s="89">
        <v>5.31</v>
      </c>
      <c r="G169" s="89">
        <v>5.57</v>
      </c>
    </row>
    <row r="170" spans="1:7" x14ac:dyDescent="0.25">
      <c r="A170" s="88">
        <v>42173</v>
      </c>
      <c r="B170" s="89">
        <v>9.5299999999999994</v>
      </c>
      <c r="C170" s="89">
        <v>3.23</v>
      </c>
      <c r="D170" s="89">
        <v>5.17</v>
      </c>
      <c r="E170" s="89">
        <v>1.83</v>
      </c>
      <c r="F170" s="89">
        <v>4.05</v>
      </c>
      <c r="G170" s="89">
        <v>4.28</v>
      </c>
    </row>
    <row r="171" spans="1:7" x14ac:dyDescent="0.25">
      <c r="A171" s="88">
        <v>42174</v>
      </c>
      <c r="B171" s="89">
        <v>8.6199999999999992</v>
      </c>
      <c r="C171" s="89">
        <v>3.09</v>
      </c>
      <c r="D171" s="89">
        <v>5.0999999999999996</v>
      </c>
      <c r="E171" s="89">
        <v>1.56</v>
      </c>
      <c r="F171" s="89">
        <v>4.12</v>
      </c>
      <c r="G171" s="89">
        <v>4.1100000000000003</v>
      </c>
    </row>
    <row r="172" spans="1:7" x14ac:dyDescent="0.25">
      <c r="A172" s="88">
        <v>42175</v>
      </c>
      <c r="B172" s="89">
        <v>7.46</v>
      </c>
      <c r="C172" s="89">
        <v>3.09</v>
      </c>
      <c r="D172" s="89">
        <v>4.92</v>
      </c>
      <c r="E172" s="89">
        <v>1.25</v>
      </c>
      <c r="F172" s="89">
        <v>3.85</v>
      </c>
      <c r="G172" s="89">
        <v>3.77</v>
      </c>
    </row>
    <row r="173" spans="1:7" x14ac:dyDescent="0.25">
      <c r="A173" s="88">
        <v>42176</v>
      </c>
      <c r="B173" s="89">
        <v>7.68</v>
      </c>
      <c r="C173" s="89">
        <v>2.64</v>
      </c>
      <c r="D173" s="89">
        <v>4.8600000000000003</v>
      </c>
      <c r="E173" s="89">
        <v>0.84399999999999997</v>
      </c>
      <c r="F173" s="89">
        <v>3.3</v>
      </c>
      <c r="G173" s="89">
        <v>3.54</v>
      </c>
    </row>
    <row r="174" spans="1:7" x14ac:dyDescent="0.25">
      <c r="A174" s="88">
        <v>42177</v>
      </c>
      <c r="B174" s="89">
        <v>8.44</v>
      </c>
      <c r="C174" s="89">
        <v>2.44</v>
      </c>
      <c r="D174" s="89">
        <v>4.79</v>
      </c>
      <c r="E174" s="89">
        <v>0.78100000000000003</v>
      </c>
      <c r="F174" s="89">
        <v>3.06</v>
      </c>
      <c r="G174" s="89">
        <v>3.39</v>
      </c>
    </row>
    <row r="175" spans="1:7" x14ac:dyDescent="0.25">
      <c r="A175" s="88">
        <v>42178</v>
      </c>
      <c r="B175" s="89">
        <v>8.0500000000000007</v>
      </c>
      <c r="C175" s="89">
        <v>2.25</v>
      </c>
      <c r="D175" s="89">
        <v>4.68</v>
      </c>
      <c r="E175" s="89">
        <v>0.74199999999999999</v>
      </c>
      <c r="F175" s="89">
        <v>2.93</v>
      </c>
      <c r="G175" s="89">
        <v>3.19</v>
      </c>
    </row>
    <row r="176" spans="1:7" x14ac:dyDescent="0.25">
      <c r="A176" s="88">
        <v>42179</v>
      </c>
      <c r="B176" s="89">
        <v>8.32</v>
      </c>
      <c r="C176" s="89">
        <v>2.06</v>
      </c>
      <c r="D176" s="89">
        <v>4.57</v>
      </c>
      <c r="E176" s="89">
        <v>0.67200000000000004</v>
      </c>
      <c r="F176" s="89">
        <v>2.76</v>
      </c>
      <c r="G176" s="89">
        <v>3.04</v>
      </c>
    </row>
    <row r="177" spans="1:7" x14ac:dyDescent="0.25">
      <c r="A177" s="88">
        <v>42180</v>
      </c>
      <c r="B177" s="89">
        <v>9.89</v>
      </c>
      <c r="C177" s="89">
        <v>1.92</v>
      </c>
      <c r="D177" s="89">
        <v>4</v>
      </c>
      <c r="E177" s="89">
        <v>0.57299999999999995</v>
      </c>
      <c r="F177" s="89">
        <v>2.6</v>
      </c>
      <c r="G177" s="89">
        <v>2.85</v>
      </c>
    </row>
    <row r="178" spans="1:7" x14ac:dyDescent="0.25">
      <c r="A178" s="88">
        <v>42181</v>
      </c>
      <c r="B178" s="89">
        <v>10.4</v>
      </c>
      <c r="C178" s="89">
        <v>1.77</v>
      </c>
      <c r="D178" s="89">
        <v>3.58</v>
      </c>
      <c r="E178" s="89">
        <v>0.49099999999999999</v>
      </c>
      <c r="F178" s="89">
        <v>2.46</v>
      </c>
      <c r="G178" s="89">
        <v>2.69</v>
      </c>
    </row>
    <row r="179" spans="1:7" x14ac:dyDescent="0.25">
      <c r="A179" s="88">
        <v>42182</v>
      </c>
      <c r="B179" s="89">
        <v>9.6199999999999992</v>
      </c>
      <c r="C179" s="89">
        <v>1.67</v>
      </c>
      <c r="D179" s="89">
        <v>3.48</v>
      </c>
      <c r="E179" s="89">
        <v>0.41199999999999998</v>
      </c>
      <c r="F179" s="89">
        <v>2.37</v>
      </c>
      <c r="G179" s="89">
        <v>2.52</v>
      </c>
    </row>
    <row r="180" spans="1:7" x14ac:dyDescent="0.25">
      <c r="A180" s="88">
        <v>42183</v>
      </c>
      <c r="B180" s="89">
        <v>13</v>
      </c>
      <c r="C180" s="89">
        <v>1.54</v>
      </c>
      <c r="D180" s="89">
        <v>3.47</v>
      </c>
      <c r="E180" s="89">
        <v>0.36699999999999999</v>
      </c>
      <c r="F180" s="89">
        <v>2.33</v>
      </c>
      <c r="G180" s="89">
        <v>2.31</v>
      </c>
    </row>
    <row r="181" spans="1:7" x14ac:dyDescent="0.25">
      <c r="A181" s="88">
        <v>42184</v>
      </c>
      <c r="B181" s="89">
        <v>14</v>
      </c>
      <c r="C181" s="89">
        <v>1.5</v>
      </c>
      <c r="D181" s="89">
        <v>3.46</v>
      </c>
      <c r="E181" s="89">
        <v>0.35399999999999998</v>
      </c>
      <c r="F181" s="89">
        <v>2.2400000000000002</v>
      </c>
      <c r="G181" s="89">
        <v>2.1800000000000002</v>
      </c>
    </row>
    <row r="182" spans="1:7" x14ac:dyDescent="0.25">
      <c r="A182" s="88">
        <v>42185</v>
      </c>
      <c r="B182" s="89">
        <v>14</v>
      </c>
      <c r="C182" s="89">
        <v>1.37</v>
      </c>
      <c r="D182" s="89">
        <v>3.45</v>
      </c>
      <c r="E182" s="89">
        <v>0.35299999999999998</v>
      </c>
      <c r="F182" s="89">
        <v>2.15</v>
      </c>
      <c r="G182" s="89">
        <v>2.0299999999999998</v>
      </c>
    </row>
    <row r="183" spans="1:7" x14ac:dyDescent="0.25">
      <c r="A183" s="88">
        <v>42186</v>
      </c>
      <c r="B183" s="89">
        <v>13.5</v>
      </c>
      <c r="C183" s="89">
        <v>1.27</v>
      </c>
      <c r="D183" s="89">
        <v>3.4</v>
      </c>
      <c r="E183" s="89">
        <v>0.35</v>
      </c>
      <c r="F183" s="89">
        <v>2.02</v>
      </c>
      <c r="G183" s="89">
        <v>1.86</v>
      </c>
    </row>
    <row r="184" spans="1:7" x14ac:dyDescent="0.25">
      <c r="A184" s="88">
        <v>42187</v>
      </c>
      <c r="B184" s="89">
        <v>13.1</v>
      </c>
      <c r="C184" s="89">
        <v>1.1299999999999999</v>
      </c>
      <c r="D184" s="89">
        <v>3.31</v>
      </c>
      <c r="E184" s="89">
        <v>0.34699999999999998</v>
      </c>
      <c r="F184" s="89">
        <v>1.92</v>
      </c>
      <c r="G184" s="89">
        <v>1.72</v>
      </c>
    </row>
    <row r="185" spans="1:7" x14ac:dyDescent="0.25">
      <c r="A185" s="88">
        <v>42188</v>
      </c>
      <c r="B185" s="89">
        <v>16</v>
      </c>
      <c r="C185" s="89">
        <v>0.89800000000000002</v>
      </c>
      <c r="D185" s="89">
        <v>3.32</v>
      </c>
      <c r="E185" s="89">
        <v>0.34599999999999997</v>
      </c>
      <c r="F185" s="89">
        <v>1.84</v>
      </c>
      <c r="G185" s="89">
        <v>1.51</v>
      </c>
    </row>
    <row r="186" spans="1:7" x14ac:dyDescent="0.25">
      <c r="A186" s="88">
        <v>42189</v>
      </c>
      <c r="B186" s="89">
        <v>16.100000000000001</v>
      </c>
      <c r="C186" s="89">
        <v>0.90600000000000003</v>
      </c>
      <c r="D186" s="89">
        <v>3.3</v>
      </c>
      <c r="E186" s="89">
        <v>0.34399999999999997</v>
      </c>
      <c r="F186" s="89">
        <v>1.81</v>
      </c>
      <c r="G186" s="89">
        <v>1.44</v>
      </c>
    </row>
    <row r="187" spans="1:7" x14ac:dyDescent="0.25">
      <c r="A187" s="88">
        <v>42190</v>
      </c>
      <c r="B187" s="89">
        <v>16.399999999999999</v>
      </c>
      <c r="C187" s="89">
        <v>1.03</v>
      </c>
      <c r="D187" s="89">
        <v>3.29</v>
      </c>
      <c r="E187" s="89">
        <v>0.34</v>
      </c>
      <c r="F187" s="89">
        <v>1.77</v>
      </c>
      <c r="G187" s="89">
        <v>1.4</v>
      </c>
    </row>
    <row r="188" spans="1:7" x14ac:dyDescent="0.25">
      <c r="A188" s="88">
        <v>42191</v>
      </c>
      <c r="B188" s="89">
        <v>15.7</v>
      </c>
      <c r="C188" s="89">
        <v>1.03</v>
      </c>
      <c r="D188" s="89">
        <v>3.27</v>
      </c>
      <c r="E188" s="89">
        <v>0.33500000000000002</v>
      </c>
      <c r="F188" s="89">
        <v>1.77</v>
      </c>
      <c r="G188" s="89">
        <v>1.36</v>
      </c>
    </row>
    <row r="189" spans="1:7" x14ac:dyDescent="0.25">
      <c r="A189" s="88">
        <v>42192</v>
      </c>
      <c r="B189" s="89">
        <v>14.5</v>
      </c>
      <c r="C189" s="89">
        <v>0.97799999999999998</v>
      </c>
      <c r="D189" s="89">
        <v>3.27</v>
      </c>
      <c r="E189" s="89">
        <v>0.33300000000000002</v>
      </c>
      <c r="F189" s="89">
        <v>1.73</v>
      </c>
      <c r="G189" s="89">
        <v>1.32</v>
      </c>
    </row>
    <row r="190" spans="1:7" x14ac:dyDescent="0.25">
      <c r="A190" s="88">
        <v>42193</v>
      </c>
      <c r="B190" s="89">
        <v>13.4</v>
      </c>
      <c r="C190" s="89">
        <v>0.84499999999999997</v>
      </c>
      <c r="D190" s="89">
        <v>3.19</v>
      </c>
      <c r="E190" s="89">
        <v>0.33100000000000002</v>
      </c>
      <c r="F190" s="89">
        <v>1.67</v>
      </c>
      <c r="G190" s="89">
        <v>1.26</v>
      </c>
    </row>
    <row r="191" spans="1:7" x14ac:dyDescent="0.25">
      <c r="A191" s="88">
        <v>42194</v>
      </c>
      <c r="B191" s="89">
        <v>13.6</v>
      </c>
      <c r="C191" s="89">
        <v>0.87</v>
      </c>
      <c r="D191" s="89">
        <v>3.15</v>
      </c>
      <c r="E191" s="89">
        <v>0.33</v>
      </c>
      <c r="F191" s="89">
        <v>1.64</v>
      </c>
      <c r="G191" s="89">
        <v>1.25</v>
      </c>
    </row>
    <row r="192" spans="1:7" x14ac:dyDescent="0.25">
      <c r="A192" s="88">
        <v>42195</v>
      </c>
      <c r="B192" s="89">
        <v>13.3</v>
      </c>
      <c r="C192" s="89">
        <v>1.01</v>
      </c>
      <c r="D192" s="89">
        <v>3.16</v>
      </c>
      <c r="E192" s="89">
        <v>0.33600000000000002</v>
      </c>
      <c r="F192" s="89">
        <v>1.57</v>
      </c>
      <c r="G192" s="89">
        <v>1.22</v>
      </c>
    </row>
    <row r="193" spans="1:7" x14ac:dyDescent="0.25">
      <c r="A193" s="88">
        <v>42196</v>
      </c>
      <c r="B193" s="89">
        <v>13.4</v>
      </c>
      <c r="C193" s="89">
        <v>0.86799999999999999</v>
      </c>
      <c r="D193" s="89">
        <v>3.22</v>
      </c>
      <c r="E193" s="89">
        <v>0.33900000000000002</v>
      </c>
      <c r="F193" s="89">
        <v>1.46</v>
      </c>
      <c r="G193" s="89">
        <v>1.1399999999999999</v>
      </c>
    </row>
    <row r="194" spans="1:7" x14ac:dyDescent="0.25">
      <c r="A194" s="88">
        <v>42197</v>
      </c>
      <c r="B194" s="89">
        <v>11.9</v>
      </c>
      <c r="C194" s="89">
        <v>0.85099999999999998</v>
      </c>
      <c r="D194" s="89">
        <v>3.22</v>
      </c>
      <c r="E194" s="89">
        <v>0.33700000000000002</v>
      </c>
      <c r="F194" s="89">
        <v>1.41</v>
      </c>
      <c r="G194" s="89">
        <v>1.1100000000000001</v>
      </c>
    </row>
    <row r="195" spans="1:7" x14ac:dyDescent="0.25">
      <c r="A195" s="88">
        <v>42198</v>
      </c>
      <c r="B195" s="89">
        <v>12</v>
      </c>
      <c r="C195" s="89">
        <v>0.88</v>
      </c>
      <c r="D195" s="89">
        <v>3.17</v>
      </c>
      <c r="E195" s="89">
        <v>0.33600000000000002</v>
      </c>
      <c r="F195" s="89">
        <v>1.39</v>
      </c>
      <c r="G195" s="89">
        <v>1.1100000000000001</v>
      </c>
    </row>
    <row r="196" spans="1:7" x14ac:dyDescent="0.25">
      <c r="A196" s="88">
        <v>42199</v>
      </c>
      <c r="B196" s="89">
        <v>12.5</v>
      </c>
      <c r="C196" s="89">
        <v>0.85099999999999998</v>
      </c>
      <c r="D196" s="89">
        <v>3.21</v>
      </c>
      <c r="E196" s="89">
        <v>0.33500000000000002</v>
      </c>
      <c r="F196" s="89">
        <v>1.42</v>
      </c>
      <c r="G196" s="89">
        <v>1.08</v>
      </c>
    </row>
    <row r="197" spans="1:7" x14ac:dyDescent="0.25">
      <c r="A197" s="88">
        <v>42200</v>
      </c>
      <c r="B197" s="89">
        <v>12.4</v>
      </c>
      <c r="C197" s="89">
        <v>0.85</v>
      </c>
      <c r="D197" s="89">
        <v>3.19</v>
      </c>
      <c r="E197" s="89">
        <v>0.33500000000000002</v>
      </c>
      <c r="F197" s="89">
        <v>1.42</v>
      </c>
      <c r="G197" s="89">
        <v>1.06</v>
      </c>
    </row>
    <row r="198" spans="1:7" x14ac:dyDescent="0.25">
      <c r="A198" s="88">
        <v>42201</v>
      </c>
      <c r="B198" s="89">
        <v>12</v>
      </c>
      <c r="C198" s="89">
        <v>0.78</v>
      </c>
      <c r="D198" s="89">
        <v>3.19</v>
      </c>
      <c r="E198" s="89">
        <v>0.33400000000000002</v>
      </c>
      <c r="F198" s="89">
        <v>1.35</v>
      </c>
      <c r="G198" s="89">
        <v>1.02</v>
      </c>
    </row>
    <row r="199" spans="1:7" x14ac:dyDescent="0.25">
      <c r="A199" s="88">
        <v>42202</v>
      </c>
      <c r="B199" s="89">
        <v>11.9</v>
      </c>
      <c r="C199" s="89">
        <v>0.75800000000000001</v>
      </c>
      <c r="D199" s="89">
        <v>3.18</v>
      </c>
      <c r="E199" s="89">
        <v>0.33200000000000002</v>
      </c>
      <c r="F199" s="89">
        <v>1.26</v>
      </c>
      <c r="G199" s="89">
        <v>0.97</v>
      </c>
    </row>
    <row r="200" spans="1:7" x14ac:dyDescent="0.25">
      <c r="A200" s="88">
        <v>42203</v>
      </c>
      <c r="B200" s="89">
        <v>12.4</v>
      </c>
      <c r="C200" s="89">
        <v>1.1299999999999999</v>
      </c>
      <c r="D200" s="89">
        <v>3.23</v>
      </c>
      <c r="E200" s="89">
        <v>0.33500000000000002</v>
      </c>
      <c r="F200" s="89">
        <v>1.24</v>
      </c>
      <c r="G200" s="89">
        <v>0.92500000000000004</v>
      </c>
    </row>
    <row r="201" spans="1:7" x14ac:dyDescent="0.25">
      <c r="A201" s="88">
        <v>42204</v>
      </c>
      <c r="B201" s="89">
        <v>13.6</v>
      </c>
      <c r="C201" s="89">
        <v>1.21</v>
      </c>
      <c r="D201" s="89">
        <v>3.4</v>
      </c>
      <c r="E201" s="89">
        <v>0.40500000000000003</v>
      </c>
      <c r="F201" s="89">
        <v>1.2</v>
      </c>
      <c r="G201" s="89">
        <v>0.96299999999999997</v>
      </c>
    </row>
    <row r="202" spans="1:7" x14ac:dyDescent="0.25">
      <c r="A202" s="88">
        <v>42205</v>
      </c>
      <c r="B202" s="89">
        <v>12.3</v>
      </c>
      <c r="C202" s="89">
        <v>1.53</v>
      </c>
      <c r="D202" s="89">
        <v>3.22</v>
      </c>
      <c r="E202" s="89">
        <v>0.34899999999999998</v>
      </c>
      <c r="F202" s="89">
        <v>1.21</v>
      </c>
      <c r="G202" s="89">
        <v>0.91300000000000003</v>
      </c>
    </row>
    <row r="203" spans="1:7" x14ac:dyDescent="0.25">
      <c r="A203" s="88">
        <v>42206</v>
      </c>
      <c r="B203" s="89">
        <v>11.1</v>
      </c>
      <c r="C203" s="89">
        <v>1.1499999999999999</v>
      </c>
      <c r="D203" s="89">
        <v>3.2</v>
      </c>
      <c r="E203" s="89">
        <v>0.34399999999999997</v>
      </c>
      <c r="F203" s="89">
        <v>1.28</v>
      </c>
      <c r="G203" s="89">
        <v>0.88900000000000001</v>
      </c>
    </row>
    <row r="204" spans="1:7" x14ac:dyDescent="0.25">
      <c r="A204" s="88">
        <v>42207</v>
      </c>
      <c r="B204" s="89">
        <v>11</v>
      </c>
      <c r="C204" s="89">
        <v>1.46</v>
      </c>
      <c r="D204" s="89">
        <v>3.16</v>
      </c>
      <c r="E204" s="89">
        <v>0.65800000000000003</v>
      </c>
      <c r="F204" s="89">
        <v>1.3</v>
      </c>
      <c r="G204" s="89">
        <v>0.90300000000000002</v>
      </c>
    </row>
    <row r="205" spans="1:7" x14ac:dyDescent="0.25">
      <c r="A205" s="88">
        <v>42208</v>
      </c>
      <c r="B205" s="89">
        <v>12.3</v>
      </c>
      <c r="C205" s="89">
        <v>4.03</v>
      </c>
      <c r="D205" s="89">
        <v>3.15</v>
      </c>
      <c r="E205" s="89">
        <v>3.05</v>
      </c>
      <c r="F205" s="89">
        <v>1.41</v>
      </c>
      <c r="G205" s="89">
        <v>1.04</v>
      </c>
    </row>
    <row r="206" spans="1:7" x14ac:dyDescent="0.25">
      <c r="A206" s="88">
        <v>42209</v>
      </c>
      <c r="B206" s="89">
        <v>9.35</v>
      </c>
      <c r="C206" s="89">
        <v>1.88</v>
      </c>
      <c r="D206" s="89">
        <v>3.19</v>
      </c>
      <c r="E206" s="89">
        <v>0.88400000000000001</v>
      </c>
      <c r="F206" s="89">
        <v>1.23</v>
      </c>
      <c r="G206" s="89">
        <v>0.93799999999999994</v>
      </c>
    </row>
    <row r="207" spans="1:7" x14ac:dyDescent="0.25">
      <c r="A207" s="88">
        <v>42210</v>
      </c>
      <c r="B207" s="89">
        <v>6.65</v>
      </c>
      <c r="C207" s="89">
        <v>1.37</v>
      </c>
      <c r="D207" s="89">
        <v>3.12</v>
      </c>
      <c r="E207" s="89">
        <v>0.47299999999999998</v>
      </c>
      <c r="F207" s="89">
        <v>1.19</v>
      </c>
      <c r="G207" s="89">
        <v>0.876</v>
      </c>
    </row>
    <row r="208" spans="1:7" x14ac:dyDescent="0.25">
      <c r="A208" s="88">
        <v>42211</v>
      </c>
      <c r="B208" s="89">
        <v>5.95</v>
      </c>
      <c r="C208" s="89">
        <v>1.21</v>
      </c>
      <c r="D208" s="89">
        <v>3.1</v>
      </c>
      <c r="E208" s="89">
        <v>0.35399999999999998</v>
      </c>
      <c r="F208" s="89">
        <v>1.1499999999999999</v>
      </c>
      <c r="G208" s="89">
        <v>0.88100000000000001</v>
      </c>
    </row>
    <row r="209" spans="1:7" x14ac:dyDescent="0.25">
      <c r="A209" s="88">
        <v>42212</v>
      </c>
      <c r="B209" s="89">
        <v>7.8</v>
      </c>
      <c r="C209" s="89">
        <v>1.1399999999999999</v>
      </c>
      <c r="D209" s="89">
        <v>3.15</v>
      </c>
      <c r="E209" s="89">
        <v>0.34799999999999998</v>
      </c>
      <c r="F209" s="89">
        <v>1.21</v>
      </c>
      <c r="G209" s="89">
        <v>1.0900000000000001</v>
      </c>
    </row>
    <row r="210" spans="1:7" x14ac:dyDescent="0.25">
      <c r="A210" s="88">
        <v>42213</v>
      </c>
      <c r="B210" s="89">
        <v>10.5</v>
      </c>
      <c r="C210" s="89">
        <v>1.06</v>
      </c>
      <c r="D210" s="89">
        <v>3.17</v>
      </c>
      <c r="E210" s="89">
        <v>0.34399999999999997</v>
      </c>
      <c r="F210" s="89">
        <v>1.27</v>
      </c>
      <c r="G210" s="89">
        <v>1.1200000000000001</v>
      </c>
    </row>
    <row r="211" spans="1:7" x14ac:dyDescent="0.25">
      <c r="A211" s="88">
        <v>42214</v>
      </c>
      <c r="B211" s="89">
        <v>11.9</v>
      </c>
      <c r="C211" s="89">
        <v>1.0900000000000001</v>
      </c>
      <c r="D211" s="89">
        <v>3.3</v>
      </c>
      <c r="E211" s="89">
        <v>0.34399999999999997</v>
      </c>
      <c r="F211" s="89">
        <v>1.43</v>
      </c>
      <c r="G211" s="89">
        <v>1.17</v>
      </c>
    </row>
    <row r="212" spans="1:7" x14ac:dyDescent="0.25">
      <c r="A212" s="88">
        <v>42215</v>
      </c>
      <c r="B212" s="89">
        <v>10.9</v>
      </c>
      <c r="C212" s="89">
        <v>1.39</v>
      </c>
      <c r="D212" s="89">
        <v>3.22</v>
      </c>
      <c r="E212" s="89">
        <v>0.34499999999999997</v>
      </c>
      <c r="F212" s="89">
        <v>1.52</v>
      </c>
      <c r="G212" s="89">
        <v>1.22</v>
      </c>
    </row>
    <row r="213" spans="1:7" x14ac:dyDescent="0.25">
      <c r="A213" s="88">
        <v>42216</v>
      </c>
      <c r="B213" s="89">
        <v>9.5399999999999991</v>
      </c>
      <c r="C213" s="89">
        <v>1.25</v>
      </c>
      <c r="D213" s="89">
        <v>3.24</v>
      </c>
      <c r="E213" s="89">
        <v>0.34300000000000003</v>
      </c>
      <c r="F213" s="89">
        <v>1.37</v>
      </c>
      <c r="G213" s="89">
        <v>1.1100000000000001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abSelected="1" workbookViewId="0">
      <selection activeCell="E73" sqref="E73"/>
    </sheetView>
  </sheetViews>
  <sheetFormatPr baseColWidth="10" defaultRowHeight="15" x14ac:dyDescent="0.25"/>
  <cols>
    <col min="1" max="1" width="11.140625" style="106" bestFit="1" customWidth="1"/>
    <col min="2" max="2" width="39" style="106" bestFit="1" customWidth="1"/>
    <col min="3" max="3" width="17.140625" style="106" bestFit="1" customWidth="1"/>
    <col min="4" max="4" width="8.7109375" style="106" bestFit="1" customWidth="1"/>
    <col min="5" max="5" width="8.85546875" style="106" bestFit="1" customWidth="1"/>
    <col min="6" max="6" width="7.42578125" style="106" bestFit="1" customWidth="1"/>
    <col min="7" max="7" width="9.85546875" style="106" bestFit="1" customWidth="1"/>
    <col min="8" max="8" width="11.42578125" style="106"/>
    <col min="9" max="9" width="26.85546875" style="53" bestFit="1" customWidth="1"/>
    <col min="10" max="10" width="9.5703125" style="53" bestFit="1" customWidth="1"/>
    <col min="11" max="11" width="11.42578125" style="53"/>
    <col min="12" max="16384" width="11.42578125" style="23"/>
  </cols>
  <sheetData>
    <row r="1" spans="1:11" ht="15.75" thickBot="1" x14ac:dyDescent="0.3">
      <c r="A1" s="105" t="s">
        <v>457</v>
      </c>
    </row>
    <row r="2" spans="1:11" ht="24.75" thickBot="1" x14ac:dyDescent="0.3">
      <c r="A2" s="112" t="s">
        <v>1</v>
      </c>
      <c r="B2" s="113" t="s">
        <v>31</v>
      </c>
      <c r="C2" s="113" t="s">
        <v>32</v>
      </c>
      <c r="D2" s="114" t="s">
        <v>33</v>
      </c>
      <c r="E2" s="114" t="s">
        <v>34</v>
      </c>
      <c r="F2" s="114" t="s">
        <v>433</v>
      </c>
      <c r="G2" s="115" t="s">
        <v>36</v>
      </c>
    </row>
    <row r="3" spans="1:11" ht="15.75" thickBot="1" x14ac:dyDescent="0.3">
      <c r="A3" s="71">
        <v>42067</v>
      </c>
      <c r="B3" s="116" t="s">
        <v>40</v>
      </c>
      <c r="C3" s="117" t="s">
        <v>41</v>
      </c>
      <c r="D3" s="118">
        <v>694290</v>
      </c>
      <c r="E3" s="118">
        <v>2009476</v>
      </c>
      <c r="F3" s="76">
        <f>112449-90000</f>
        <v>22449</v>
      </c>
      <c r="G3" s="119">
        <v>30</v>
      </c>
      <c r="H3" s="107"/>
      <c r="I3" s="23"/>
      <c r="J3" s="23"/>
      <c r="K3" s="23"/>
    </row>
    <row r="4" spans="1:11" ht="15.75" thickBot="1" x14ac:dyDescent="0.3">
      <c r="D4" s="120" t="s">
        <v>400</v>
      </c>
      <c r="E4" s="121"/>
      <c r="F4" s="122">
        <f>F3</f>
        <v>22449</v>
      </c>
    </row>
    <row r="5" spans="1:11" x14ac:dyDescent="0.25">
      <c r="A5" s="105" t="s">
        <v>434</v>
      </c>
    </row>
    <row r="6" spans="1:11" x14ac:dyDescent="0.25">
      <c r="A6" s="68" t="s">
        <v>1</v>
      </c>
      <c r="B6" s="69" t="s">
        <v>32</v>
      </c>
      <c r="C6" s="69" t="s">
        <v>44</v>
      </c>
      <c r="D6" s="69" t="s">
        <v>45</v>
      </c>
      <c r="E6" s="69" t="s">
        <v>46</v>
      </c>
      <c r="F6" s="70" t="s">
        <v>434</v>
      </c>
      <c r="G6" s="69" t="s">
        <v>48</v>
      </c>
      <c r="H6" s="69" t="s">
        <v>462</v>
      </c>
    </row>
    <row r="7" spans="1:11" x14ac:dyDescent="0.25">
      <c r="A7" s="71">
        <v>42156</v>
      </c>
      <c r="B7" s="90" t="s">
        <v>92</v>
      </c>
      <c r="C7" s="72" t="s">
        <v>40</v>
      </c>
      <c r="D7" s="73">
        <v>683361</v>
      </c>
      <c r="E7" s="73">
        <v>2025779</v>
      </c>
      <c r="F7" s="76">
        <v>1736.3243243243201</v>
      </c>
      <c r="G7" s="75">
        <v>0.43</v>
      </c>
    </row>
    <row r="8" spans="1:11" x14ac:dyDescent="0.25">
      <c r="A8" s="71">
        <v>42164</v>
      </c>
      <c r="B8" s="91" t="s">
        <v>102</v>
      </c>
      <c r="C8" s="92" t="s">
        <v>40</v>
      </c>
      <c r="D8" s="93">
        <v>681471</v>
      </c>
      <c r="E8" s="93">
        <v>2040720</v>
      </c>
      <c r="F8" s="76">
        <f>6057.28767123288-2812</f>
        <v>3245.2876712328798</v>
      </c>
      <c r="G8" s="75">
        <v>0.35</v>
      </c>
    </row>
    <row r="9" spans="1:11" x14ac:dyDescent="0.25">
      <c r="A9" s="71">
        <v>42164</v>
      </c>
      <c r="B9" s="91" t="s">
        <v>401</v>
      </c>
      <c r="C9" s="92" t="s">
        <v>40</v>
      </c>
      <c r="D9" s="93">
        <v>681192</v>
      </c>
      <c r="E9" s="93">
        <v>2041062</v>
      </c>
      <c r="F9" s="76">
        <v>2329.7260273972602</v>
      </c>
      <c r="G9" s="75">
        <v>0.35</v>
      </c>
    </row>
    <row r="10" spans="1:11" x14ac:dyDescent="0.25">
      <c r="A10" s="71">
        <v>42164</v>
      </c>
      <c r="B10" s="91" t="s">
        <v>402</v>
      </c>
      <c r="C10" s="92" t="s">
        <v>40</v>
      </c>
      <c r="D10" s="93">
        <v>680394</v>
      </c>
      <c r="E10" s="93">
        <v>2041600</v>
      </c>
      <c r="F10" s="76">
        <v>4659.4520547945203</v>
      </c>
      <c r="G10" s="75">
        <v>0.35</v>
      </c>
    </row>
    <row r="11" spans="1:11" x14ac:dyDescent="0.25">
      <c r="A11" s="71">
        <v>42164</v>
      </c>
      <c r="B11" s="91" t="s">
        <v>403</v>
      </c>
      <c r="C11" s="92" t="s">
        <v>40</v>
      </c>
      <c r="D11" s="93">
        <v>680349</v>
      </c>
      <c r="E11" s="93">
        <v>2042292</v>
      </c>
      <c r="F11" s="76">
        <v>3261.6164383561645</v>
      </c>
      <c r="G11" s="75">
        <v>0.35</v>
      </c>
    </row>
    <row r="12" spans="1:11" x14ac:dyDescent="0.25">
      <c r="A12" s="71">
        <v>42164</v>
      </c>
      <c r="B12" s="91" t="s">
        <v>404</v>
      </c>
      <c r="C12" s="92" t="s">
        <v>40</v>
      </c>
      <c r="D12" s="93">
        <v>678398</v>
      </c>
      <c r="E12" s="93">
        <v>2044321</v>
      </c>
      <c r="F12" s="76">
        <v>6989.178082191781</v>
      </c>
      <c r="G12" s="75">
        <v>0.35</v>
      </c>
    </row>
    <row r="13" spans="1:11" x14ac:dyDescent="0.25">
      <c r="A13" s="71">
        <v>42164</v>
      </c>
      <c r="B13" s="91" t="s">
        <v>405</v>
      </c>
      <c r="C13" s="92" t="s">
        <v>40</v>
      </c>
      <c r="D13" s="93">
        <v>678425</v>
      </c>
      <c r="E13" s="93">
        <v>2046265</v>
      </c>
      <c r="F13" s="76">
        <v>3261.6164383561645</v>
      </c>
      <c r="G13" s="75">
        <v>0.35</v>
      </c>
    </row>
    <row r="14" spans="1:11" x14ac:dyDescent="0.25">
      <c r="A14" s="71">
        <v>42165</v>
      </c>
      <c r="B14" s="91" t="s">
        <v>405</v>
      </c>
      <c r="C14" s="92" t="s">
        <v>40</v>
      </c>
      <c r="D14" s="93">
        <v>678425</v>
      </c>
      <c r="E14" s="93">
        <v>2046265</v>
      </c>
      <c r="F14" s="76">
        <v>2069.8101265822784</v>
      </c>
      <c r="G14" s="75">
        <v>0.79</v>
      </c>
    </row>
    <row r="15" spans="1:11" x14ac:dyDescent="0.25">
      <c r="A15" s="71">
        <v>42165</v>
      </c>
      <c r="B15" s="91" t="s">
        <v>406</v>
      </c>
      <c r="C15" s="92" t="s">
        <v>40</v>
      </c>
      <c r="D15" s="93">
        <v>678145</v>
      </c>
      <c r="E15" s="93">
        <v>2048072</v>
      </c>
      <c r="F15" s="76">
        <v>7037.3544303797471</v>
      </c>
      <c r="G15" s="75">
        <v>0.79</v>
      </c>
    </row>
    <row r="16" spans="1:11" x14ac:dyDescent="0.25">
      <c r="A16" s="71">
        <v>42165</v>
      </c>
      <c r="B16" s="91" t="s">
        <v>407</v>
      </c>
      <c r="C16" s="92" t="s">
        <v>40</v>
      </c>
      <c r="D16" s="93">
        <v>677169</v>
      </c>
      <c r="E16" s="93">
        <v>2049740</v>
      </c>
      <c r="F16" s="76">
        <v>3311.6962025316457</v>
      </c>
      <c r="G16" s="75">
        <v>0.79</v>
      </c>
    </row>
    <row r="17" spans="1:8" x14ac:dyDescent="0.25">
      <c r="A17" s="71">
        <v>42165</v>
      </c>
      <c r="B17" s="91" t="s">
        <v>408</v>
      </c>
      <c r="C17" s="92" t="s">
        <v>40</v>
      </c>
      <c r="D17" s="93">
        <v>676633</v>
      </c>
      <c r="E17" s="93">
        <v>2049806</v>
      </c>
      <c r="F17" s="76">
        <v>2483.7721518987341</v>
      </c>
      <c r="G17" s="75">
        <v>0.79</v>
      </c>
    </row>
    <row r="18" spans="1:8" x14ac:dyDescent="0.25">
      <c r="A18" s="71">
        <v>42165</v>
      </c>
      <c r="B18" s="91" t="s">
        <v>409</v>
      </c>
      <c r="C18" s="92" t="s">
        <v>40</v>
      </c>
      <c r="D18" s="93">
        <v>675576</v>
      </c>
      <c r="E18" s="93">
        <v>2050860</v>
      </c>
      <c r="F18" s="76">
        <v>4967.5443037974683</v>
      </c>
      <c r="G18" s="75">
        <v>0.79</v>
      </c>
    </row>
    <row r="19" spans="1:8" x14ac:dyDescent="0.25">
      <c r="A19" s="71">
        <v>42165</v>
      </c>
      <c r="B19" s="91" t="s">
        <v>410</v>
      </c>
      <c r="C19" s="92" t="s">
        <v>40</v>
      </c>
      <c r="D19" s="93">
        <v>674910</v>
      </c>
      <c r="E19" s="93">
        <v>2052370</v>
      </c>
      <c r="F19" s="76">
        <v>2069.8101265822784</v>
      </c>
      <c r="G19" s="75">
        <v>0.79</v>
      </c>
    </row>
    <row r="20" spans="1:8" x14ac:dyDescent="0.25">
      <c r="A20" s="71">
        <v>42165</v>
      </c>
      <c r="B20" s="91" t="s">
        <v>411</v>
      </c>
      <c r="C20" s="92" t="s">
        <v>40</v>
      </c>
      <c r="D20" s="93">
        <v>674390</v>
      </c>
      <c r="E20" s="93">
        <v>2052410</v>
      </c>
      <c r="F20" s="76">
        <v>3725.6582278481014</v>
      </c>
      <c r="G20" s="75">
        <v>0.79</v>
      </c>
    </row>
    <row r="21" spans="1:8" x14ac:dyDescent="0.25">
      <c r="A21" s="71">
        <v>42165</v>
      </c>
      <c r="B21" s="91" t="s">
        <v>412</v>
      </c>
      <c r="C21" s="92" t="s">
        <v>40</v>
      </c>
      <c r="D21" s="93">
        <v>673602</v>
      </c>
      <c r="E21" s="93">
        <v>2052394</v>
      </c>
      <c r="F21" s="76">
        <v>4553.5822784810125</v>
      </c>
      <c r="G21" s="75">
        <v>0.79</v>
      </c>
    </row>
    <row r="22" spans="1:8" x14ac:dyDescent="0.25">
      <c r="A22" s="71">
        <v>42165</v>
      </c>
      <c r="B22" s="91" t="s">
        <v>413</v>
      </c>
      <c r="C22" s="92" t="s">
        <v>40</v>
      </c>
      <c r="D22" s="93">
        <v>672910</v>
      </c>
      <c r="E22" s="93">
        <v>2052950</v>
      </c>
      <c r="F22" s="76">
        <v>2483.7721518987341</v>
      </c>
      <c r="G22" s="75">
        <v>0.79</v>
      </c>
    </row>
    <row r="23" spans="1:8" x14ac:dyDescent="0.25">
      <c r="A23" s="71">
        <v>42165</v>
      </c>
      <c r="B23" s="91" t="s">
        <v>413</v>
      </c>
      <c r="C23" s="92" t="s">
        <v>40</v>
      </c>
      <c r="D23" s="93">
        <v>672910</v>
      </c>
      <c r="E23" s="93">
        <v>2052950</v>
      </c>
      <c r="F23" s="76">
        <v>8770</v>
      </c>
      <c r="G23" s="75">
        <v>0.86</v>
      </c>
    </row>
    <row r="24" spans="1:8" x14ac:dyDescent="0.25">
      <c r="A24" s="71">
        <v>42165</v>
      </c>
      <c r="B24" s="91" t="s">
        <v>414</v>
      </c>
      <c r="C24" s="92" t="s">
        <v>40</v>
      </c>
      <c r="D24" s="93">
        <v>673444</v>
      </c>
      <c r="E24" s="93">
        <v>2060419</v>
      </c>
      <c r="F24" s="76">
        <v>3508</v>
      </c>
      <c r="G24" s="75">
        <v>0.86</v>
      </c>
    </row>
    <row r="25" spans="1:8" x14ac:dyDescent="0.25">
      <c r="A25" s="71">
        <v>42165</v>
      </c>
      <c r="B25" s="91" t="s">
        <v>415</v>
      </c>
      <c r="C25" s="92" t="s">
        <v>40</v>
      </c>
      <c r="D25" s="93">
        <v>671553</v>
      </c>
      <c r="E25" s="93">
        <v>2063298</v>
      </c>
      <c r="F25" s="76">
        <v>7016</v>
      </c>
      <c r="G25" s="75">
        <v>0.86</v>
      </c>
    </row>
    <row r="26" spans="1:8" x14ac:dyDescent="0.25">
      <c r="A26" s="71">
        <v>42165</v>
      </c>
      <c r="B26" s="91" t="s">
        <v>416</v>
      </c>
      <c r="C26" s="92" t="s">
        <v>40</v>
      </c>
      <c r="D26" s="93">
        <v>669367</v>
      </c>
      <c r="E26" s="93">
        <v>2066577</v>
      </c>
      <c r="F26" s="76">
        <v>5262</v>
      </c>
      <c r="G26" s="75">
        <v>0.86</v>
      </c>
    </row>
    <row r="27" spans="1:8" x14ac:dyDescent="0.25">
      <c r="A27" s="71">
        <v>42165</v>
      </c>
      <c r="B27" s="91" t="s">
        <v>417</v>
      </c>
      <c r="C27" s="92" t="s">
        <v>40</v>
      </c>
      <c r="D27" s="93">
        <v>668268</v>
      </c>
      <c r="E27" s="93">
        <v>2068575</v>
      </c>
      <c r="F27" s="76">
        <v>5262</v>
      </c>
      <c r="G27" s="75">
        <v>0.86</v>
      </c>
    </row>
    <row r="28" spans="1:8" x14ac:dyDescent="0.25">
      <c r="A28" s="71">
        <v>42165</v>
      </c>
      <c r="B28" s="91" t="s">
        <v>418</v>
      </c>
      <c r="C28" s="92" t="s">
        <v>40</v>
      </c>
      <c r="D28" s="93">
        <v>668287</v>
      </c>
      <c r="E28" s="93">
        <v>2069066</v>
      </c>
      <c r="F28" s="76">
        <v>1754</v>
      </c>
      <c r="G28" s="75">
        <v>0.86</v>
      </c>
      <c r="H28" s="123">
        <f>SUM(F7:F28)</f>
        <v>89758.201036653074</v>
      </c>
    </row>
    <row r="29" spans="1:8" x14ac:dyDescent="0.25">
      <c r="A29" s="71">
        <v>42157</v>
      </c>
      <c r="B29" s="94" t="s">
        <v>131</v>
      </c>
      <c r="C29" s="72" t="s">
        <v>104</v>
      </c>
      <c r="D29" s="79">
        <v>670564</v>
      </c>
      <c r="E29" s="79">
        <v>2041935</v>
      </c>
      <c r="F29" s="74">
        <v>344</v>
      </c>
      <c r="G29" s="75">
        <v>0.4</v>
      </c>
    </row>
    <row r="30" spans="1:8" x14ac:dyDescent="0.25">
      <c r="A30" s="71">
        <v>42164</v>
      </c>
      <c r="B30" s="91" t="s">
        <v>133</v>
      </c>
      <c r="C30" s="92" t="s">
        <v>104</v>
      </c>
      <c r="D30" s="93">
        <v>671356</v>
      </c>
      <c r="E30" s="93">
        <v>2041942</v>
      </c>
      <c r="F30" s="76">
        <v>2905.2142857142858</v>
      </c>
      <c r="G30" s="75">
        <v>0.70399999999999996</v>
      </c>
    </row>
    <row r="31" spans="1:8" x14ac:dyDescent="0.25">
      <c r="A31" s="71">
        <v>42164</v>
      </c>
      <c r="B31" s="91" t="s">
        <v>419</v>
      </c>
      <c r="C31" s="92" t="s">
        <v>104</v>
      </c>
      <c r="D31" s="93">
        <v>672090</v>
      </c>
      <c r="E31" s="93">
        <v>2042616</v>
      </c>
      <c r="F31" s="76">
        <v>6778.8333333333339</v>
      </c>
      <c r="G31" s="75">
        <v>0.70399999999999996</v>
      </c>
    </row>
    <row r="32" spans="1:8" x14ac:dyDescent="0.25">
      <c r="A32" s="71">
        <v>42164</v>
      </c>
      <c r="B32" s="91" t="s">
        <v>420</v>
      </c>
      <c r="C32" s="92" t="s">
        <v>104</v>
      </c>
      <c r="D32" s="93">
        <v>673675</v>
      </c>
      <c r="E32" s="93">
        <v>2044382</v>
      </c>
      <c r="F32" s="76">
        <v>3873.6190476190477</v>
      </c>
      <c r="G32" s="75">
        <v>0.70399999999999996</v>
      </c>
    </row>
    <row r="33" spans="1:8" x14ac:dyDescent="0.25">
      <c r="A33" s="71">
        <v>42164</v>
      </c>
      <c r="B33" s="91" t="s">
        <v>421</v>
      </c>
      <c r="C33" s="92" t="s">
        <v>104</v>
      </c>
      <c r="D33" s="93">
        <v>674996</v>
      </c>
      <c r="E33" s="93">
        <v>2049377</v>
      </c>
      <c r="F33" s="76">
        <v>8715.6428571428569</v>
      </c>
      <c r="G33" s="75">
        <v>0.70399999999999996</v>
      </c>
    </row>
    <row r="34" spans="1:8" x14ac:dyDescent="0.25">
      <c r="A34" s="71">
        <v>42164</v>
      </c>
      <c r="B34" s="91" t="s">
        <v>422</v>
      </c>
      <c r="C34" s="92" t="s">
        <v>104</v>
      </c>
      <c r="D34" s="93">
        <v>675327</v>
      </c>
      <c r="E34" s="93">
        <v>2049521</v>
      </c>
      <c r="F34" s="76">
        <v>968.40476190476193</v>
      </c>
      <c r="G34" s="75">
        <v>0.70399999999999996</v>
      </c>
    </row>
    <row r="35" spans="1:8" x14ac:dyDescent="0.25">
      <c r="A35" s="71">
        <v>42164</v>
      </c>
      <c r="B35" s="91" t="s">
        <v>423</v>
      </c>
      <c r="C35" s="92" t="s">
        <v>104</v>
      </c>
      <c r="D35" s="93">
        <v>675343</v>
      </c>
      <c r="E35" s="93">
        <v>2049905</v>
      </c>
      <c r="F35" s="76">
        <v>6294.6309523809523</v>
      </c>
      <c r="G35" s="75">
        <v>0.70399999999999996</v>
      </c>
    </row>
    <row r="36" spans="1:8" x14ac:dyDescent="0.25">
      <c r="A36" s="71">
        <v>42164</v>
      </c>
      <c r="B36" s="91" t="s">
        <v>424</v>
      </c>
      <c r="C36" s="92" t="s">
        <v>104</v>
      </c>
      <c r="D36" s="93">
        <v>675220</v>
      </c>
      <c r="E36" s="93">
        <v>2050247</v>
      </c>
      <c r="F36" s="76">
        <v>4357.8214285714284</v>
      </c>
      <c r="G36" s="75">
        <v>0.70399999999999996</v>
      </c>
      <c r="H36" s="123">
        <f>SUM(F29:F36)</f>
        <v>34238.166666666672</v>
      </c>
    </row>
    <row r="37" spans="1:8" x14ac:dyDescent="0.25">
      <c r="A37" s="71">
        <v>42160</v>
      </c>
      <c r="B37" s="90" t="s">
        <v>153</v>
      </c>
      <c r="C37" s="72" t="s">
        <v>134</v>
      </c>
      <c r="D37" s="73">
        <v>649063</v>
      </c>
      <c r="E37" s="73">
        <v>2124787</v>
      </c>
      <c r="F37" s="76">
        <v>1533.7741935483871</v>
      </c>
      <c r="G37" s="75">
        <v>0.42</v>
      </c>
    </row>
    <row r="38" spans="1:8" x14ac:dyDescent="0.25">
      <c r="A38" s="71">
        <v>42160</v>
      </c>
      <c r="B38" s="90" t="s">
        <v>154</v>
      </c>
      <c r="C38" s="72" t="s">
        <v>134</v>
      </c>
      <c r="D38" s="73">
        <v>650521</v>
      </c>
      <c r="E38" s="73">
        <v>2125116</v>
      </c>
      <c r="F38" s="76">
        <v>4711</v>
      </c>
      <c r="G38" s="75">
        <v>0.42</v>
      </c>
    </row>
    <row r="39" spans="1:8" x14ac:dyDescent="0.25">
      <c r="A39" s="71">
        <v>42166</v>
      </c>
      <c r="B39" s="91" t="s">
        <v>425</v>
      </c>
      <c r="C39" s="92" t="s">
        <v>134</v>
      </c>
      <c r="D39" s="93">
        <v>651801</v>
      </c>
      <c r="E39" s="93">
        <v>2124170</v>
      </c>
      <c r="F39" s="76">
        <v>9453.0952380952385</v>
      </c>
      <c r="G39" s="75">
        <v>0.66</v>
      </c>
    </row>
    <row r="40" spans="1:8" x14ac:dyDescent="0.25">
      <c r="A40" s="71">
        <v>42166</v>
      </c>
      <c r="B40" s="91" t="s">
        <v>426</v>
      </c>
      <c r="C40" s="92" t="s">
        <v>134</v>
      </c>
      <c r="D40" s="93">
        <v>652373</v>
      </c>
      <c r="E40" s="93">
        <v>2123285</v>
      </c>
      <c r="F40" s="76">
        <v>9453.0952380952385</v>
      </c>
      <c r="G40" s="75">
        <v>0.66</v>
      </c>
    </row>
    <row r="41" spans="1:8" x14ac:dyDescent="0.25">
      <c r="A41" s="71">
        <v>42166</v>
      </c>
      <c r="B41" s="91" t="s">
        <v>427</v>
      </c>
      <c r="C41" s="92" t="s">
        <v>134</v>
      </c>
      <c r="D41" s="93">
        <v>653724</v>
      </c>
      <c r="E41" s="93">
        <v>2122880</v>
      </c>
      <c r="F41" s="76">
        <v>11343.714285714286</v>
      </c>
      <c r="G41" s="75">
        <v>0.66</v>
      </c>
      <c r="H41" s="123">
        <f>SUM(F37:F41)</f>
        <v>36494.678955453157</v>
      </c>
    </row>
    <row r="42" spans="1:8" x14ac:dyDescent="0.25">
      <c r="A42" s="71">
        <v>42163</v>
      </c>
      <c r="B42" s="90" t="s">
        <v>163</v>
      </c>
      <c r="C42" s="72" t="s">
        <v>157</v>
      </c>
      <c r="D42" s="73">
        <v>708008</v>
      </c>
      <c r="E42" s="73">
        <v>2069231</v>
      </c>
      <c r="F42" s="76">
        <f>558</f>
        <v>558</v>
      </c>
      <c r="G42" s="75">
        <v>0.56999999999999995</v>
      </c>
    </row>
    <row r="43" spans="1:8" x14ac:dyDescent="0.25">
      <c r="A43" s="71">
        <v>42163</v>
      </c>
      <c r="B43" s="91" t="s">
        <v>428</v>
      </c>
      <c r="C43" s="92" t="s">
        <v>157</v>
      </c>
      <c r="D43" s="93">
        <v>707161</v>
      </c>
      <c r="E43" s="93">
        <v>2071116</v>
      </c>
      <c r="F43" s="76">
        <v>949.22222222222217</v>
      </c>
      <c r="G43" s="75">
        <v>0.56999999999999995</v>
      </c>
    </row>
    <row r="44" spans="1:8" x14ac:dyDescent="0.25">
      <c r="A44" s="71">
        <v>42159</v>
      </c>
      <c r="B44" s="90" t="s">
        <v>181</v>
      </c>
      <c r="C44" s="72" t="s">
        <v>177</v>
      </c>
      <c r="D44" s="73">
        <v>738823</v>
      </c>
      <c r="E44" s="73">
        <v>2228435</v>
      </c>
      <c r="F44" s="76">
        <f>491.8</f>
        <v>491.8</v>
      </c>
      <c r="G44" s="80">
        <v>0.42299999999999999</v>
      </c>
    </row>
    <row r="45" spans="1:8" x14ac:dyDescent="0.25">
      <c r="A45" s="71">
        <v>42159</v>
      </c>
      <c r="B45" s="90" t="s">
        <v>194</v>
      </c>
      <c r="C45" s="72" t="s">
        <v>170</v>
      </c>
      <c r="D45" s="73">
        <v>742601</v>
      </c>
      <c r="E45" s="73">
        <v>2216422</v>
      </c>
      <c r="F45" s="76">
        <v>268.51</v>
      </c>
      <c r="G45" s="75">
        <v>0.45</v>
      </c>
    </row>
    <row r="46" spans="1:8" x14ac:dyDescent="0.25">
      <c r="A46" s="71">
        <v>42159</v>
      </c>
      <c r="B46" s="90" t="s">
        <v>195</v>
      </c>
      <c r="C46" s="72" t="s">
        <v>170</v>
      </c>
      <c r="D46" s="73">
        <v>741912</v>
      </c>
      <c r="E46" s="73">
        <v>2217416</v>
      </c>
      <c r="F46" s="76">
        <v>268.51</v>
      </c>
      <c r="G46" s="75">
        <v>0.45</v>
      </c>
    </row>
    <row r="47" spans="1:8" x14ac:dyDescent="0.25">
      <c r="A47" s="71">
        <v>42159</v>
      </c>
      <c r="B47" s="90" t="s">
        <v>196</v>
      </c>
      <c r="C47" s="72" t="s">
        <v>197</v>
      </c>
      <c r="D47" s="73">
        <v>747253</v>
      </c>
      <c r="E47" s="73">
        <v>2222237</v>
      </c>
      <c r="F47" s="76">
        <v>268.51</v>
      </c>
      <c r="G47" s="75">
        <v>0.45</v>
      </c>
    </row>
    <row r="48" spans="1:8" x14ac:dyDescent="0.25">
      <c r="A48" s="71">
        <v>42159</v>
      </c>
      <c r="B48" s="90" t="s">
        <v>198</v>
      </c>
      <c r="C48" s="72" t="s">
        <v>197</v>
      </c>
      <c r="D48" s="73">
        <v>746047</v>
      </c>
      <c r="E48" s="73">
        <v>2223114</v>
      </c>
      <c r="F48" s="76">
        <v>268.51</v>
      </c>
      <c r="G48" s="75">
        <v>0.45</v>
      </c>
    </row>
    <row r="49" spans="1:8" x14ac:dyDescent="0.25">
      <c r="A49" s="71">
        <v>42159</v>
      </c>
      <c r="B49" s="90" t="s">
        <v>199</v>
      </c>
      <c r="C49" s="72" t="s">
        <v>197</v>
      </c>
      <c r="D49" s="73">
        <v>744817</v>
      </c>
      <c r="E49" s="73">
        <v>2224409</v>
      </c>
      <c r="F49" s="76">
        <v>268.51</v>
      </c>
      <c r="G49" s="75">
        <v>0.45</v>
      </c>
    </row>
    <row r="50" spans="1:8" x14ac:dyDescent="0.25">
      <c r="A50" s="71">
        <v>42159</v>
      </c>
      <c r="B50" s="90" t="s">
        <v>200</v>
      </c>
      <c r="C50" s="72" t="s">
        <v>197</v>
      </c>
      <c r="D50" s="73">
        <v>744192</v>
      </c>
      <c r="E50" s="73">
        <v>2225447</v>
      </c>
      <c r="F50" s="76">
        <v>268.51</v>
      </c>
      <c r="G50" s="75">
        <v>0.45</v>
      </c>
    </row>
    <row r="51" spans="1:8" x14ac:dyDescent="0.25">
      <c r="A51" s="71">
        <v>42159</v>
      </c>
      <c r="B51" s="90" t="s">
        <v>201</v>
      </c>
      <c r="C51" s="72" t="s">
        <v>197</v>
      </c>
      <c r="D51" s="73">
        <v>743427</v>
      </c>
      <c r="E51" s="73">
        <v>2226596</v>
      </c>
      <c r="F51" s="76">
        <v>268.51</v>
      </c>
      <c r="G51" s="75">
        <v>0.45</v>
      </c>
    </row>
    <row r="52" spans="1:8" x14ac:dyDescent="0.25">
      <c r="A52" s="71">
        <v>42159</v>
      </c>
      <c r="B52" s="90" t="s">
        <v>202</v>
      </c>
      <c r="C52" s="72" t="s">
        <v>197</v>
      </c>
      <c r="D52" s="73">
        <v>743537</v>
      </c>
      <c r="E52" s="73">
        <v>2227963</v>
      </c>
      <c r="F52" s="76">
        <v>268.51</v>
      </c>
      <c r="G52" s="75">
        <v>0.45</v>
      </c>
    </row>
    <row r="53" spans="1:8" x14ac:dyDescent="0.25">
      <c r="A53" s="71">
        <v>42159</v>
      </c>
      <c r="B53" s="90" t="s">
        <v>203</v>
      </c>
      <c r="C53" s="72" t="s">
        <v>197</v>
      </c>
      <c r="D53" s="73">
        <v>743664</v>
      </c>
      <c r="E53" s="73">
        <v>2228859</v>
      </c>
      <c r="F53" s="76">
        <v>268.51</v>
      </c>
      <c r="G53" s="75">
        <v>0.45</v>
      </c>
    </row>
    <row r="54" spans="1:8" x14ac:dyDescent="0.25">
      <c r="A54" s="71">
        <v>42159</v>
      </c>
      <c r="B54" s="90" t="s">
        <v>204</v>
      </c>
      <c r="C54" s="72" t="s">
        <v>197</v>
      </c>
      <c r="D54" s="73">
        <v>743919</v>
      </c>
      <c r="E54" s="73">
        <v>2230385</v>
      </c>
      <c r="F54" s="76">
        <v>268.51</v>
      </c>
      <c r="G54" s="75">
        <v>0.45</v>
      </c>
    </row>
    <row r="55" spans="1:8" x14ac:dyDescent="0.25">
      <c r="A55" s="71">
        <v>42159</v>
      </c>
      <c r="B55" s="90" t="s">
        <v>205</v>
      </c>
      <c r="C55" s="72" t="s">
        <v>197</v>
      </c>
      <c r="D55" s="73">
        <v>744990</v>
      </c>
      <c r="E55" s="73">
        <v>2231612</v>
      </c>
      <c r="F55" s="76">
        <v>268.51</v>
      </c>
      <c r="G55" s="75">
        <v>0.45</v>
      </c>
    </row>
    <row r="56" spans="1:8" x14ac:dyDescent="0.25">
      <c r="A56" s="71">
        <v>42159</v>
      </c>
      <c r="B56" s="90" t="s">
        <v>206</v>
      </c>
      <c r="C56" s="72" t="s">
        <v>197</v>
      </c>
      <c r="D56" s="73">
        <v>744435</v>
      </c>
      <c r="E56" s="73">
        <v>2233718</v>
      </c>
      <c r="F56" s="76">
        <v>268.51</v>
      </c>
      <c r="G56" s="75">
        <v>0.45</v>
      </c>
    </row>
    <row r="57" spans="1:8" x14ac:dyDescent="0.25">
      <c r="A57" s="71">
        <v>42159</v>
      </c>
      <c r="B57" s="90" t="s">
        <v>207</v>
      </c>
      <c r="C57" s="72" t="s">
        <v>197</v>
      </c>
      <c r="D57" s="73">
        <v>743809</v>
      </c>
      <c r="E57" s="73">
        <v>2234927</v>
      </c>
      <c r="F57" s="76">
        <v>268.51</v>
      </c>
      <c r="G57" s="75">
        <v>0.45</v>
      </c>
      <c r="H57" s="123">
        <f>SUM(F44:F57)</f>
        <v>3982.4300000000012</v>
      </c>
    </row>
    <row r="58" spans="1:8" x14ac:dyDescent="0.25">
      <c r="A58" s="71">
        <v>42150</v>
      </c>
      <c r="B58" s="124" t="s">
        <v>213</v>
      </c>
      <c r="C58" s="81" t="s">
        <v>37</v>
      </c>
      <c r="D58" s="81">
        <v>556086</v>
      </c>
      <c r="E58" s="81">
        <v>2125288</v>
      </c>
      <c r="F58" s="82">
        <v>327.3</v>
      </c>
      <c r="G58" s="79">
        <v>0.24</v>
      </c>
    </row>
    <row r="59" spans="1:8" x14ac:dyDescent="0.25">
      <c r="A59" s="71">
        <v>42150</v>
      </c>
      <c r="B59" s="124" t="s">
        <v>228</v>
      </c>
      <c r="C59" s="81" t="s">
        <v>37</v>
      </c>
      <c r="D59" s="81">
        <v>546531</v>
      </c>
      <c r="E59" s="81">
        <v>2129781</v>
      </c>
      <c r="F59" s="82">
        <v>359.3</v>
      </c>
      <c r="G59" s="79">
        <v>0.24</v>
      </c>
    </row>
    <row r="60" spans="1:8" x14ac:dyDescent="0.25">
      <c r="A60" s="71">
        <v>42150</v>
      </c>
      <c r="B60" s="124" t="s">
        <v>231</v>
      </c>
      <c r="C60" s="81" t="s">
        <v>37</v>
      </c>
      <c r="D60" s="81">
        <v>545380</v>
      </c>
      <c r="E60" s="81">
        <v>2130488</v>
      </c>
      <c r="F60" s="82">
        <v>100</v>
      </c>
      <c r="G60" s="79">
        <v>0.24</v>
      </c>
    </row>
    <row r="61" spans="1:8" x14ac:dyDescent="0.25">
      <c r="A61" s="71">
        <v>42150</v>
      </c>
      <c r="B61" s="124" t="s">
        <v>233</v>
      </c>
      <c r="C61" s="81" t="s">
        <v>37</v>
      </c>
      <c r="D61" s="81">
        <v>544864</v>
      </c>
      <c r="E61" s="81">
        <v>2131209</v>
      </c>
      <c r="F61" s="82">
        <v>75.400000000000006</v>
      </c>
      <c r="G61" s="79">
        <v>0.24</v>
      </c>
    </row>
    <row r="62" spans="1:8" x14ac:dyDescent="0.25">
      <c r="A62" s="71">
        <v>42149</v>
      </c>
      <c r="B62" s="124" t="s">
        <v>239</v>
      </c>
      <c r="C62" s="81" t="s">
        <v>37</v>
      </c>
      <c r="D62" s="81">
        <v>539193</v>
      </c>
      <c r="E62" s="81">
        <v>2130430</v>
      </c>
      <c r="F62" s="82">
        <v>514</v>
      </c>
      <c r="G62" s="79">
        <v>0.24</v>
      </c>
    </row>
    <row r="63" spans="1:8" x14ac:dyDescent="0.25">
      <c r="A63" s="71">
        <v>42149</v>
      </c>
      <c r="B63" s="124" t="s">
        <v>266</v>
      </c>
      <c r="C63" s="81" t="s">
        <v>37</v>
      </c>
      <c r="D63" s="81">
        <v>516076</v>
      </c>
      <c r="E63" s="81">
        <v>2125708</v>
      </c>
      <c r="F63" s="82">
        <f>3000</f>
        <v>3000</v>
      </c>
      <c r="G63" s="79">
        <v>0.28999999999999998</v>
      </c>
      <c r="H63" s="123">
        <f>SUM(F58:F63)</f>
        <v>4376</v>
      </c>
    </row>
    <row r="64" spans="1:8" x14ac:dyDescent="0.25">
      <c r="A64" s="125"/>
      <c r="B64" s="126"/>
      <c r="C64" s="127"/>
      <c r="D64" s="127"/>
      <c r="E64" s="127"/>
      <c r="F64" s="128"/>
      <c r="G64" s="129"/>
      <c r="H64" s="123"/>
    </row>
    <row r="65" spans="1:2" x14ac:dyDescent="0.25">
      <c r="A65" s="105" t="s">
        <v>463</v>
      </c>
      <c r="B65" s="105"/>
    </row>
    <row r="66" spans="1:2" x14ac:dyDescent="0.25">
      <c r="A66" s="130"/>
      <c r="B66" s="131">
        <v>2015</v>
      </c>
    </row>
    <row r="67" spans="1:2" x14ac:dyDescent="0.25">
      <c r="A67" s="132" t="s">
        <v>104</v>
      </c>
      <c r="B67" s="76">
        <v>34238</v>
      </c>
    </row>
    <row r="68" spans="1:2" x14ac:dyDescent="0.25">
      <c r="A68" s="130" t="s">
        <v>40</v>
      </c>
      <c r="B68" s="76">
        <v>89758</v>
      </c>
    </row>
    <row r="69" spans="1:2" x14ac:dyDescent="0.25">
      <c r="A69" s="130" t="s">
        <v>431</v>
      </c>
      <c r="B69" s="76">
        <v>3982</v>
      </c>
    </row>
    <row r="70" spans="1:2" x14ac:dyDescent="0.25">
      <c r="A70" s="130" t="s">
        <v>157</v>
      </c>
      <c r="B70" s="76">
        <v>1507</v>
      </c>
    </row>
    <row r="71" spans="1:2" x14ac:dyDescent="0.25">
      <c r="A71" s="130" t="s">
        <v>37</v>
      </c>
      <c r="B71" s="76">
        <v>4376</v>
      </c>
    </row>
    <row r="72" spans="1:2" x14ac:dyDescent="0.25">
      <c r="A72" s="130" t="s">
        <v>134</v>
      </c>
      <c r="B72" s="76">
        <v>36495</v>
      </c>
    </row>
    <row r="73" spans="1:2" x14ac:dyDescent="0.25">
      <c r="A73" s="133" t="s">
        <v>432</v>
      </c>
      <c r="B73" s="131">
        <v>970356</v>
      </c>
    </row>
    <row r="92" spans="9:11" x14ac:dyDescent="0.25">
      <c r="I92" s="23"/>
      <c r="J92" s="23"/>
      <c r="K92" s="23"/>
    </row>
    <row r="93" spans="9:11" x14ac:dyDescent="0.25">
      <c r="I93" s="23"/>
      <c r="J93" s="23"/>
      <c r="K93" s="23"/>
    </row>
    <row r="94" spans="9:11" x14ac:dyDescent="0.25">
      <c r="I94" s="23"/>
      <c r="J94" s="23"/>
      <c r="K94" s="23"/>
    </row>
    <row r="95" spans="9:11" x14ac:dyDescent="0.25">
      <c r="I95" s="23"/>
      <c r="J95" s="23"/>
      <c r="K95" s="23"/>
    </row>
    <row r="96" spans="9:11" x14ac:dyDescent="0.25">
      <c r="I96" s="23"/>
      <c r="J96" s="23"/>
      <c r="K96" s="23"/>
    </row>
    <row r="97" spans="9:11" x14ac:dyDescent="0.25">
      <c r="I97" s="23"/>
      <c r="J97" s="23"/>
      <c r="K97" s="23"/>
    </row>
    <row r="98" spans="9:11" x14ac:dyDescent="0.25">
      <c r="I98" s="23"/>
      <c r="J98" s="23"/>
      <c r="K98" s="23"/>
    </row>
    <row r="99" spans="9:11" x14ac:dyDescent="0.25">
      <c r="I99" s="23"/>
      <c r="J99" s="23"/>
      <c r="K99" s="23"/>
    </row>
    <row r="100" spans="9:11" x14ac:dyDescent="0.25">
      <c r="I100" s="23"/>
      <c r="J100" s="23"/>
      <c r="K100" s="23"/>
    </row>
    <row r="101" spans="9:11" x14ac:dyDescent="0.25">
      <c r="I101" s="23"/>
      <c r="J101" s="23"/>
      <c r="K101" s="23"/>
    </row>
    <row r="102" spans="9:11" x14ac:dyDescent="0.25">
      <c r="I102" s="23"/>
      <c r="J102" s="23"/>
      <c r="K102" s="23"/>
    </row>
    <row r="103" spans="9:11" x14ac:dyDescent="0.25">
      <c r="I103" s="23"/>
      <c r="J103" s="23"/>
      <c r="K103" s="23"/>
    </row>
    <row r="104" spans="9:11" x14ac:dyDescent="0.25">
      <c r="I104" s="23"/>
      <c r="J104" s="23"/>
      <c r="K104" s="23"/>
    </row>
    <row r="105" spans="9:11" x14ac:dyDescent="0.25">
      <c r="I105" s="23"/>
      <c r="J105" s="23"/>
      <c r="K105" s="23"/>
    </row>
  </sheetData>
  <mergeCells count="1">
    <mergeCell ref="D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Commande Marché 2015</vt:lpstr>
      <vt:lpstr>Incubateur 2015</vt:lpstr>
      <vt:lpstr>Smolts 2015</vt:lpstr>
      <vt:lpstr>Captures 2015</vt:lpstr>
      <vt:lpstr>Alevins 2015</vt:lpstr>
      <vt:lpstr>Croisement 2014</vt:lpstr>
      <vt:lpstr>Repro 2014</vt:lpstr>
      <vt:lpstr>Débits</vt:lpstr>
      <vt:lpstr>surplus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</dc:creator>
  <cp:lastModifiedBy>Agathe LEMAIRE</cp:lastModifiedBy>
  <dcterms:created xsi:type="dcterms:W3CDTF">2015-08-31T07:06:30Z</dcterms:created>
  <dcterms:modified xsi:type="dcterms:W3CDTF">2015-10-02T13:12:33Z</dcterms:modified>
</cp:coreProperties>
</file>